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dmin\Documents\Baltic\Map\"/>
    </mc:Choice>
  </mc:AlternateContent>
  <xr:revisionPtr revIDLastSave="0" documentId="13_ncr:1_{93FA85FD-0588-4D97-95A5-D433C2ACD1E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elfare_selected_subset" sheetId="7" r:id="rId1"/>
    <sheet name="welfare_selection" sheetId="5" r:id="rId2"/>
    <sheet name="welfare" sheetId="2" r:id="rId3"/>
    <sheet name="welfare_names" sheetId="6" r:id="rId4"/>
    <sheet name="welfare_data" sheetId="4" r:id="rId5"/>
    <sheet name="site_data_desc" sheetId="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" i="5" l="1"/>
  <c r="AB4" i="5"/>
  <c r="AB5" i="5"/>
  <c r="AB6" i="5"/>
  <c r="AB7" i="5"/>
  <c r="AB8" i="5"/>
  <c r="AB9" i="5"/>
  <c r="AB10" i="5"/>
  <c r="AB11" i="5"/>
  <c r="AB12" i="5"/>
  <c r="AB13" i="5"/>
  <c r="AB14" i="5"/>
  <c r="AB15" i="5"/>
  <c r="AB16" i="5"/>
  <c r="AB17" i="5"/>
  <c r="AB18" i="5"/>
  <c r="AB19" i="5"/>
  <c r="AB20" i="5"/>
  <c r="AB21" i="5"/>
  <c r="AB22" i="5"/>
  <c r="AB23" i="5"/>
  <c r="AB24" i="5"/>
  <c r="AB25" i="5"/>
  <c r="AB26" i="5"/>
  <c r="AB27" i="5"/>
  <c r="AB28" i="5"/>
  <c r="AB29" i="5"/>
  <c r="AB30" i="5"/>
  <c r="AB31" i="5"/>
  <c r="AB32" i="5"/>
  <c r="AB33" i="5"/>
  <c r="AB34" i="5"/>
  <c r="AB35" i="5"/>
  <c r="AB36" i="5"/>
  <c r="AB37" i="5"/>
  <c r="AB38" i="5"/>
  <c r="AB39" i="5"/>
  <c r="AB40" i="5"/>
  <c r="AB41" i="5"/>
  <c r="AB42" i="5"/>
  <c r="AB43" i="5"/>
  <c r="AB44" i="5"/>
  <c r="AB45" i="5"/>
  <c r="AB46" i="5"/>
  <c r="AB47" i="5"/>
  <c r="AB48" i="5"/>
  <c r="AB49" i="5"/>
  <c r="AB50" i="5"/>
  <c r="AB51" i="5"/>
  <c r="AB52" i="5"/>
  <c r="AB53" i="5"/>
  <c r="AB54" i="5"/>
  <c r="AB55" i="5"/>
  <c r="AB56" i="5"/>
  <c r="AB57" i="5"/>
  <c r="AB58" i="5"/>
  <c r="AB59" i="5"/>
  <c r="AB60" i="5"/>
  <c r="AB61" i="5"/>
  <c r="AB62" i="5"/>
  <c r="AB63" i="5"/>
  <c r="AB64" i="5"/>
  <c r="AB65" i="5"/>
  <c r="AB66" i="5"/>
  <c r="AB67" i="5"/>
  <c r="AB68" i="5"/>
  <c r="AB69" i="5"/>
  <c r="AB70" i="5"/>
  <c r="AB71" i="5"/>
  <c r="AB72" i="5"/>
  <c r="AB73" i="5"/>
  <c r="AB74" i="5"/>
  <c r="AB75" i="5"/>
  <c r="AB76" i="5"/>
  <c r="AB77" i="5"/>
  <c r="AB78" i="5"/>
  <c r="AB79" i="5"/>
  <c r="AB80" i="5"/>
  <c r="AB81" i="5"/>
  <c r="AB82" i="5"/>
  <c r="AB83" i="5"/>
  <c r="AB84" i="5"/>
  <c r="AB85" i="5"/>
  <c r="AB86" i="5"/>
  <c r="AB87" i="5"/>
  <c r="AB88" i="5"/>
  <c r="AB89" i="5"/>
  <c r="AB90" i="5"/>
  <c r="AB91" i="5"/>
  <c r="AB92" i="5"/>
  <c r="AB93" i="5"/>
  <c r="AB94" i="5"/>
  <c r="AB95" i="5"/>
  <c r="AB96" i="5"/>
  <c r="AB97" i="5"/>
  <c r="AB98" i="5"/>
  <c r="AB99" i="5"/>
  <c r="AB100" i="5"/>
  <c r="AB101" i="5"/>
  <c r="AB102" i="5"/>
  <c r="AB103" i="5"/>
  <c r="AB104" i="5"/>
  <c r="AB105" i="5"/>
  <c r="AB106" i="5"/>
  <c r="AB107" i="5"/>
  <c r="AB108" i="5"/>
  <c r="AB109" i="5"/>
  <c r="AB110" i="5"/>
  <c r="AB111" i="5"/>
  <c r="AB112" i="5"/>
  <c r="AB113" i="5"/>
  <c r="AB114" i="5"/>
  <c r="AB115" i="5"/>
  <c r="AB116" i="5"/>
  <c r="AB117" i="5"/>
  <c r="AB118" i="5"/>
  <c r="AB119" i="5"/>
  <c r="AB120" i="5"/>
  <c r="AB121" i="5"/>
  <c r="AB122" i="5"/>
  <c r="AB123" i="5"/>
  <c r="AB124" i="5"/>
  <c r="AB125" i="5"/>
  <c r="AB126" i="5"/>
  <c r="AB127" i="5"/>
  <c r="AB128" i="5"/>
  <c r="AB129" i="5"/>
  <c r="AB130" i="5"/>
  <c r="AB131" i="5"/>
  <c r="AB132" i="5"/>
  <c r="AB133" i="5"/>
  <c r="AB134" i="5"/>
  <c r="AB135" i="5"/>
  <c r="AB136" i="5"/>
  <c r="AB137" i="5"/>
  <c r="AB138" i="5"/>
  <c r="AB139" i="5"/>
  <c r="AB140" i="5"/>
  <c r="AB141" i="5"/>
  <c r="AB142" i="5"/>
  <c r="AB143" i="5"/>
  <c r="AB144" i="5"/>
  <c r="AB145" i="5"/>
  <c r="AB146" i="5"/>
  <c r="AB147" i="5"/>
  <c r="AB148" i="5"/>
  <c r="AB149" i="5"/>
  <c r="AB150" i="5"/>
  <c r="AB151" i="5"/>
  <c r="AB152" i="5"/>
  <c r="AB153" i="5"/>
  <c r="AB154" i="5"/>
  <c r="AB155" i="5"/>
  <c r="AB156" i="5"/>
  <c r="AB157" i="5"/>
  <c r="AB158" i="5"/>
  <c r="AB159" i="5"/>
  <c r="AB160" i="5"/>
  <c r="AB161" i="5"/>
  <c r="AB162" i="5"/>
  <c r="AB163" i="5"/>
  <c r="AB164" i="5"/>
  <c r="AB165" i="5"/>
  <c r="AB166" i="5"/>
  <c r="AB167" i="5"/>
  <c r="AB168" i="5"/>
  <c r="AB169" i="5"/>
  <c r="AB170" i="5"/>
  <c r="AB171" i="5"/>
  <c r="AB172" i="5"/>
  <c r="AB173" i="5"/>
  <c r="AB174" i="5"/>
  <c r="AB175" i="5"/>
  <c r="AB176" i="5"/>
  <c r="AB177" i="5"/>
  <c r="AB178" i="5"/>
  <c r="AB179" i="5"/>
  <c r="AB180" i="5"/>
  <c r="AB181" i="5"/>
  <c r="AB182" i="5"/>
  <c r="AB183" i="5"/>
  <c r="AB184" i="5"/>
  <c r="AB185" i="5"/>
  <c r="AB186" i="5"/>
  <c r="AB187" i="5"/>
  <c r="AB188" i="5"/>
  <c r="AB189" i="5"/>
  <c r="AB190" i="5"/>
  <c r="AB191" i="5"/>
  <c r="AB192" i="5"/>
  <c r="AB193" i="5"/>
  <c r="AB194" i="5"/>
  <c r="AB195" i="5"/>
  <c r="AB196" i="5"/>
  <c r="AB197" i="5"/>
  <c r="AB198" i="5"/>
  <c r="AB199" i="5"/>
  <c r="AB200" i="5"/>
  <c r="AB201" i="5"/>
  <c r="AB202" i="5"/>
  <c r="AB203" i="5"/>
  <c r="AB204" i="5"/>
  <c r="AB205" i="5"/>
  <c r="AB206" i="5"/>
  <c r="AB207" i="5"/>
  <c r="AB208" i="5"/>
  <c r="AB209" i="5"/>
  <c r="AB210" i="5"/>
  <c r="AB211" i="5"/>
  <c r="AB212" i="5"/>
  <c r="AB213" i="5"/>
  <c r="AB214" i="5"/>
  <c r="AB215" i="5"/>
  <c r="AB216" i="5"/>
  <c r="AB217" i="5"/>
  <c r="AB218" i="5"/>
  <c r="AB219" i="5"/>
  <c r="AB220" i="5"/>
  <c r="AB221" i="5"/>
  <c r="AB222" i="5"/>
  <c r="AB223" i="5"/>
  <c r="AB224" i="5"/>
  <c r="AB225" i="5"/>
  <c r="AB226" i="5"/>
  <c r="AB227" i="5"/>
  <c r="AB228" i="5"/>
  <c r="AB229" i="5"/>
  <c r="AB230" i="5"/>
  <c r="AB231" i="5"/>
  <c r="AB232" i="5"/>
  <c r="AB233" i="5"/>
  <c r="AB234" i="5"/>
  <c r="AB235" i="5"/>
  <c r="AB236" i="5"/>
  <c r="AB237" i="5"/>
  <c r="AB238" i="5"/>
  <c r="AB239" i="5"/>
  <c r="AB240" i="5"/>
  <c r="AB241" i="5"/>
  <c r="AB242" i="5"/>
  <c r="AB243" i="5"/>
  <c r="AB244" i="5"/>
  <c r="AB245" i="5"/>
  <c r="AB246" i="5"/>
  <c r="AB247" i="5"/>
  <c r="AB248" i="5"/>
  <c r="AB249" i="5"/>
  <c r="AB250" i="5"/>
  <c r="AB251" i="5"/>
  <c r="AB252" i="5"/>
  <c r="AB253" i="5"/>
  <c r="AB254" i="5"/>
  <c r="AB255" i="5"/>
  <c r="AB256" i="5"/>
  <c r="AB257" i="5"/>
  <c r="AB258" i="5"/>
  <c r="AB259" i="5"/>
  <c r="AB260" i="5"/>
  <c r="AB261" i="5"/>
  <c r="AB262" i="5"/>
  <c r="AB263" i="5"/>
  <c r="AB264" i="5"/>
  <c r="AB265" i="5"/>
  <c r="AB266" i="5"/>
  <c r="AB267" i="5"/>
  <c r="AB268" i="5"/>
  <c r="AB269" i="5"/>
  <c r="AB270" i="5"/>
  <c r="AB271" i="5"/>
  <c r="AB272" i="5"/>
  <c r="AB273" i="5"/>
  <c r="AB274" i="5"/>
  <c r="AB275" i="5"/>
  <c r="AB276" i="5"/>
  <c r="AB277" i="5"/>
  <c r="AB278" i="5"/>
  <c r="AB279" i="5"/>
  <c r="AB280" i="5"/>
  <c r="AB281" i="5"/>
  <c r="AB282" i="5"/>
  <c r="AB283" i="5"/>
  <c r="AB284" i="5"/>
  <c r="AB285" i="5"/>
  <c r="AB286" i="5"/>
  <c r="AB287" i="5"/>
  <c r="AB288" i="5"/>
  <c r="AB289" i="5"/>
  <c r="AB290" i="5"/>
  <c r="AB291" i="5"/>
  <c r="AB292" i="5"/>
  <c r="AB293" i="5"/>
  <c r="AB294" i="5"/>
  <c r="AB295" i="5"/>
  <c r="AB296" i="5"/>
  <c r="AB297" i="5"/>
  <c r="AB298" i="5"/>
  <c r="AB299" i="5"/>
  <c r="AB300" i="5"/>
  <c r="AB301" i="5"/>
  <c r="AB302" i="5"/>
  <c r="AB303" i="5"/>
  <c r="AB304" i="5"/>
  <c r="AB305" i="5"/>
  <c r="AB306" i="5"/>
  <c r="AB307" i="5"/>
  <c r="AB308" i="5"/>
  <c r="AB309" i="5"/>
  <c r="AB310" i="5"/>
  <c r="AB311" i="5"/>
  <c r="AB312" i="5"/>
  <c r="AB313" i="5"/>
  <c r="AB314" i="5"/>
  <c r="AB315" i="5"/>
  <c r="AB316" i="5"/>
  <c r="AB317" i="5"/>
  <c r="AB318" i="5"/>
  <c r="AB319" i="5"/>
  <c r="AB320" i="5"/>
  <c r="AB321" i="5"/>
  <c r="AB322" i="5"/>
  <c r="AB323" i="5"/>
  <c r="AB324" i="5"/>
  <c r="AB325" i="5"/>
  <c r="AB326" i="5"/>
  <c r="AB327" i="5"/>
  <c r="AB328" i="5"/>
  <c r="AB329" i="5"/>
  <c r="AB330" i="5"/>
  <c r="AB331" i="5"/>
  <c r="AB332" i="5"/>
  <c r="AB333" i="5"/>
  <c r="AB334" i="5"/>
  <c r="AB335" i="5"/>
  <c r="AB336" i="5"/>
  <c r="AB337" i="5"/>
  <c r="AB338" i="5"/>
  <c r="AB339" i="5"/>
  <c r="AB340" i="5"/>
  <c r="AB341" i="5"/>
  <c r="AB342" i="5"/>
  <c r="AB343" i="5"/>
  <c r="AB344" i="5"/>
  <c r="AB345" i="5"/>
  <c r="AB346" i="5"/>
  <c r="AB347" i="5"/>
  <c r="AB348" i="5"/>
  <c r="AB349" i="5"/>
  <c r="AB350" i="5"/>
  <c r="AB351" i="5"/>
  <c r="AB352" i="5"/>
  <c r="AB353" i="5"/>
  <c r="AB354" i="5"/>
  <c r="AB355" i="5"/>
  <c r="AB356" i="5"/>
  <c r="AB357" i="5"/>
  <c r="AB358" i="5"/>
  <c r="AB359" i="5"/>
  <c r="AB360" i="5"/>
  <c r="AB361" i="5"/>
  <c r="AB362" i="5"/>
  <c r="AB363" i="5"/>
  <c r="AB364" i="5"/>
  <c r="AB365" i="5"/>
  <c r="AB366" i="5"/>
  <c r="AB367" i="5"/>
  <c r="AB368" i="5"/>
  <c r="AB369" i="5"/>
  <c r="AB370" i="5"/>
  <c r="AB371" i="5"/>
  <c r="AB2" i="5"/>
  <c r="Y371" i="5" l="1"/>
  <c r="X371" i="5"/>
  <c r="W371" i="5"/>
  <c r="V371" i="5"/>
  <c r="U371" i="5"/>
  <c r="T371" i="5"/>
  <c r="S371" i="5"/>
  <c r="R371" i="5"/>
  <c r="Q371" i="5"/>
  <c r="P371" i="5"/>
  <c r="O371" i="5"/>
  <c r="C371" i="5"/>
  <c r="B371" i="5"/>
  <c r="I371" i="5" s="1"/>
  <c r="Y370" i="5"/>
  <c r="X370" i="5"/>
  <c r="W370" i="5"/>
  <c r="V370" i="5"/>
  <c r="U370" i="5"/>
  <c r="T370" i="5"/>
  <c r="S370" i="5"/>
  <c r="R370" i="5"/>
  <c r="Q370" i="5"/>
  <c r="P370" i="5"/>
  <c r="O370" i="5"/>
  <c r="C370" i="5"/>
  <c r="B370" i="5"/>
  <c r="G370" i="5" s="1"/>
  <c r="Y369" i="5"/>
  <c r="X369" i="5"/>
  <c r="W369" i="5"/>
  <c r="V369" i="5"/>
  <c r="U369" i="5"/>
  <c r="T369" i="5"/>
  <c r="S369" i="5"/>
  <c r="R369" i="5"/>
  <c r="Q369" i="5"/>
  <c r="P369" i="5"/>
  <c r="O369" i="5"/>
  <c r="C369" i="5"/>
  <c r="B369" i="5"/>
  <c r="I369" i="5" s="1"/>
  <c r="K369" i="5" s="1"/>
  <c r="Y368" i="5"/>
  <c r="X368" i="5"/>
  <c r="W368" i="5"/>
  <c r="V368" i="5"/>
  <c r="U368" i="5"/>
  <c r="T368" i="5"/>
  <c r="S368" i="5"/>
  <c r="R368" i="5"/>
  <c r="Q368" i="5"/>
  <c r="P368" i="5"/>
  <c r="O368" i="5"/>
  <c r="C368" i="5"/>
  <c r="B368" i="5"/>
  <c r="G368" i="5" s="1"/>
  <c r="Y367" i="5"/>
  <c r="X367" i="5"/>
  <c r="W367" i="5"/>
  <c r="V367" i="5"/>
  <c r="U367" i="5"/>
  <c r="T367" i="5"/>
  <c r="S367" i="5"/>
  <c r="R367" i="5"/>
  <c r="Q367" i="5"/>
  <c r="P367" i="5"/>
  <c r="O367" i="5"/>
  <c r="C367" i="5"/>
  <c r="B367" i="5"/>
  <c r="Y366" i="5"/>
  <c r="X366" i="5"/>
  <c r="W366" i="5"/>
  <c r="V366" i="5"/>
  <c r="U366" i="5"/>
  <c r="T366" i="5"/>
  <c r="S366" i="5"/>
  <c r="R366" i="5"/>
  <c r="Q366" i="5"/>
  <c r="P366" i="5"/>
  <c r="O366" i="5"/>
  <c r="C366" i="5"/>
  <c r="B366" i="5"/>
  <c r="G366" i="5" s="1"/>
  <c r="Y365" i="5"/>
  <c r="X365" i="5"/>
  <c r="W365" i="5"/>
  <c r="V365" i="5"/>
  <c r="U365" i="5"/>
  <c r="T365" i="5"/>
  <c r="S365" i="5"/>
  <c r="R365" i="5"/>
  <c r="Q365" i="5"/>
  <c r="P365" i="5"/>
  <c r="O365" i="5"/>
  <c r="C365" i="5"/>
  <c r="Z365" i="5" s="1"/>
  <c r="AA365" i="5" s="1"/>
  <c r="B365" i="5"/>
  <c r="I365" i="5" s="1"/>
  <c r="Y364" i="5"/>
  <c r="X364" i="5"/>
  <c r="W364" i="5"/>
  <c r="V364" i="5"/>
  <c r="U364" i="5"/>
  <c r="T364" i="5"/>
  <c r="S364" i="5"/>
  <c r="R364" i="5"/>
  <c r="Q364" i="5"/>
  <c r="P364" i="5"/>
  <c r="O364" i="5"/>
  <c r="C364" i="5"/>
  <c r="B364" i="5"/>
  <c r="G364" i="5" s="1"/>
  <c r="Y363" i="5"/>
  <c r="X363" i="5"/>
  <c r="W363" i="5"/>
  <c r="V363" i="5"/>
  <c r="U363" i="5"/>
  <c r="T363" i="5"/>
  <c r="S363" i="5"/>
  <c r="R363" i="5"/>
  <c r="Q363" i="5"/>
  <c r="P363" i="5"/>
  <c r="O363" i="5"/>
  <c r="C363" i="5"/>
  <c r="B363" i="5"/>
  <c r="I363" i="5" s="1"/>
  <c r="K363" i="5" s="1"/>
  <c r="Y362" i="5"/>
  <c r="X362" i="5"/>
  <c r="W362" i="5"/>
  <c r="V362" i="5"/>
  <c r="U362" i="5"/>
  <c r="T362" i="5"/>
  <c r="S362" i="5"/>
  <c r="R362" i="5"/>
  <c r="Q362" i="5"/>
  <c r="P362" i="5"/>
  <c r="O362" i="5"/>
  <c r="C362" i="5"/>
  <c r="B362" i="5"/>
  <c r="G362" i="5" s="1"/>
  <c r="Y361" i="5"/>
  <c r="X361" i="5"/>
  <c r="W361" i="5"/>
  <c r="V361" i="5"/>
  <c r="U361" i="5"/>
  <c r="T361" i="5"/>
  <c r="S361" i="5"/>
  <c r="R361" i="5"/>
  <c r="Q361" i="5"/>
  <c r="P361" i="5"/>
  <c r="O361" i="5"/>
  <c r="C361" i="5"/>
  <c r="B361" i="5"/>
  <c r="Y360" i="5"/>
  <c r="X360" i="5"/>
  <c r="W360" i="5"/>
  <c r="V360" i="5"/>
  <c r="U360" i="5"/>
  <c r="T360" i="5"/>
  <c r="S360" i="5"/>
  <c r="R360" i="5"/>
  <c r="Q360" i="5"/>
  <c r="P360" i="5"/>
  <c r="O360" i="5"/>
  <c r="C360" i="5"/>
  <c r="B360" i="5"/>
  <c r="G360" i="5" s="1"/>
  <c r="Y359" i="5"/>
  <c r="X359" i="5"/>
  <c r="W359" i="5"/>
  <c r="V359" i="5"/>
  <c r="U359" i="5"/>
  <c r="T359" i="5"/>
  <c r="S359" i="5"/>
  <c r="R359" i="5"/>
  <c r="Q359" i="5"/>
  <c r="P359" i="5"/>
  <c r="O359" i="5"/>
  <c r="C359" i="5"/>
  <c r="B359" i="5"/>
  <c r="I359" i="5" s="1"/>
  <c r="Y358" i="5"/>
  <c r="X358" i="5"/>
  <c r="W358" i="5"/>
  <c r="V358" i="5"/>
  <c r="U358" i="5"/>
  <c r="T358" i="5"/>
  <c r="S358" i="5"/>
  <c r="R358" i="5"/>
  <c r="Q358" i="5"/>
  <c r="P358" i="5"/>
  <c r="O358" i="5"/>
  <c r="C358" i="5"/>
  <c r="B358" i="5"/>
  <c r="G358" i="5" s="1"/>
  <c r="Y357" i="5"/>
  <c r="X357" i="5"/>
  <c r="W357" i="5"/>
  <c r="V357" i="5"/>
  <c r="U357" i="5"/>
  <c r="T357" i="5"/>
  <c r="S357" i="5"/>
  <c r="R357" i="5"/>
  <c r="Q357" i="5"/>
  <c r="P357" i="5"/>
  <c r="O357" i="5"/>
  <c r="C357" i="5"/>
  <c r="B357" i="5"/>
  <c r="I357" i="5" s="1"/>
  <c r="K357" i="5" s="1"/>
  <c r="Y356" i="5"/>
  <c r="X356" i="5"/>
  <c r="W356" i="5"/>
  <c r="V356" i="5"/>
  <c r="U356" i="5"/>
  <c r="T356" i="5"/>
  <c r="S356" i="5"/>
  <c r="R356" i="5"/>
  <c r="Q356" i="5"/>
  <c r="P356" i="5"/>
  <c r="O356" i="5"/>
  <c r="C356" i="5"/>
  <c r="B356" i="5"/>
  <c r="G356" i="5" s="1"/>
  <c r="Y355" i="5"/>
  <c r="X355" i="5"/>
  <c r="W355" i="5"/>
  <c r="V355" i="5"/>
  <c r="U355" i="5"/>
  <c r="T355" i="5"/>
  <c r="S355" i="5"/>
  <c r="R355" i="5"/>
  <c r="Q355" i="5"/>
  <c r="P355" i="5"/>
  <c r="O355" i="5"/>
  <c r="C355" i="5"/>
  <c r="B355" i="5"/>
  <c r="Y354" i="5"/>
  <c r="X354" i="5"/>
  <c r="W354" i="5"/>
  <c r="V354" i="5"/>
  <c r="U354" i="5"/>
  <c r="T354" i="5"/>
  <c r="S354" i="5"/>
  <c r="R354" i="5"/>
  <c r="Q354" i="5"/>
  <c r="P354" i="5"/>
  <c r="O354" i="5"/>
  <c r="C354" i="5"/>
  <c r="B354" i="5"/>
  <c r="Y353" i="5"/>
  <c r="X353" i="5"/>
  <c r="W353" i="5"/>
  <c r="V353" i="5"/>
  <c r="U353" i="5"/>
  <c r="T353" i="5"/>
  <c r="S353" i="5"/>
  <c r="R353" i="5"/>
  <c r="Q353" i="5"/>
  <c r="P353" i="5"/>
  <c r="O353" i="5"/>
  <c r="C353" i="5"/>
  <c r="B353" i="5"/>
  <c r="I353" i="5" s="1"/>
  <c r="Y352" i="5"/>
  <c r="X352" i="5"/>
  <c r="W352" i="5"/>
  <c r="V352" i="5"/>
  <c r="U352" i="5"/>
  <c r="T352" i="5"/>
  <c r="S352" i="5"/>
  <c r="R352" i="5"/>
  <c r="Q352" i="5"/>
  <c r="P352" i="5"/>
  <c r="O352" i="5"/>
  <c r="C352" i="5"/>
  <c r="B352" i="5"/>
  <c r="G352" i="5" s="1"/>
  <c r="Y351" i="5"/>
  <c r="X351" i="5"/>
  <c r="W351" i="5"/>
  <c r="V351" i="5"/>
  <c r="U351" i="5"/>
  <c r="T351" i="5"/>
  <c r="S351" i="5"/>
  <c r="R351" i="5"/>
  <c r="Q351" i="5"/>
  <c r="P351" i="5"/>
  <c r="O351" i="5"/>
  <c r="C351" i="5"/>
  <c r="B351" i="5"/>
  <c r="I351" i="5" s="1"/>
  <c r="K351" i="5" s="1"/>
  <c r="Y350" i="5"/>
  <c r="X350" i="5"/>
  <c r="W350" i="5"/>
  <c r="V350" i="5"/>
  <c r="U350" i="5"/>
  <c r="T350" i="5"/>
  <c r="S350" i="5"/>
  <c r="R350" i="5"/>
  <c r="Q350" i="5"/>
  <c r="P350" i="5"/>
  <c r="O350" i="5"/>
  <c r="C350" i="5"/>
  <c r="B350" i="5"/>
  <c r="G350" i="5" s="1"/>
  <c r="Y349" i="5"/>
  <c r="X349" i="5"/>
  <c r="W349" i="5"/>
  <c r="V349" i="5"/>
  <c r="U349" i="5"/>
  <c r="T349" i="5"/>
  <c r="S349" i="5"/>
  <c r="R349" i="5"/>
  <c r="Q349" i="5"/>
  <c r="P349" i="5"/>
  <c r="O349" i="5"/>
  <c r="C349" i="5"/>
  <c r="B349" i="5"/>
  <c r="I349" i="5" s="1"/>
  <c r="K349" i="5" s="1"/>
  <c r="Y348" i="5"/>
  <c r="X348" i="5"/>
  <c r="W348" i="5"/>
  <c r="V348" i="5"/>
  <c r="U348" i="5"/>
  <c r="T348" i="5"/>
  <c r="S348" i="5"/>
  <c r="R348" i="5"/>
  <c r="Q348" i="5"/>
  <c r="P348" i="5"/>
  <c r="O348" i="5"/>
  <c r="C348" i="5"/>
  <c r="B348" i="5"/>
  <c r="G348" i="5" s="1"/>
  <c r="Y347" i="5"/>
  <c r="X347" i="5"/>
  <c r="W347" i="5"/>
  <c r="V347" i="5"/>
  <c r="U347" i="5"/>
  <c r="T347" i="5"/>
  <c r="S347" i="5"/>
  <c r="R347" i="5"/>
  <c r="Q347" i="5"/>
  <c r="P347" i="5"/>
  <c r="O347" i="5"/>
  <c r="C347" i="5"/>
  <c r="B347" i="5"/>
  <c r="I347" i="5" s="1"/>
  <c r="Y346" i="5"/>
  <c r="X346" i="5"/>
  <c r="W346" i="5"/>
  <c r="V346" i="5"/>
  <c r="U346" i="5"/>
  <c r="T346" i="5"/>
  <c r="S346" i="5"/>
  <c r="R346" i="5"/>
  <c r="Q346" i="5"/>
  <c r="P346" i="5"/>
  <c r="O346" i="5"/>
  <c r="C346" i="5"/>
  <c r="B346" i="5"/>
  <c r="G346" i="5" s="1"/>
  <c r="Y345" i="5"/>
  <c r="X345" i="5"/>
  <c r="W345" i="5"/>
  <c r="V345" i="5"/>
  <c r="U345" i="5"/>
  <c r="T345" i="5"/>
  <c r="S345" i="5"/>
  <c r="R345" i="5"/>
  <c r="Q345" i="5"/>
  <c r="P345" i="5"/>
  <c r="O345" i="5"/>
  <c r="C345" i="5"/>
  <c r="B345" i="5"/>
  <c r="I345" i="5" s="1"/>
  <c r="K345" i="5" s="1"/>
  <c r="Y344" i="5"/>
  <c r="X344" i="5"/>
  <c r="W344" i="5"/>
  <c r="V344" i="5"/>
  <c r="U344" i="5"/>
  <c r="T344" i="5"/>
  <c r="S344" i="5"/>
  <c r="R344" i="5"/>
  <c r="Q344" i="5"/>
  <c r="P344" i="5"/>
  <c r="O344" i="5"/>
  <c r="C344" i="5"/>
  <c r="J344" i="5" s="1"/>
  <c r="M344" i="5" s="1"/>
  <c r="B344" i="5"/>
  <c r="G344" i="5" s="1"/>
  <c r="Y343" i="5"/>
  <c r="X343" i="5"/>
  <c r="W343" i="5"/>
  <c r="V343" i="5"/>
  <c r="U343" i="5"/>
  <c r="T343" i="5"/>
  <c r="S343" i="5"/>
  <c r="R343" i="5"/>
  <c r="Q343" i="5"/>
  <c r="P343" i="5"/>
  <c r="O343" i="5"/>
  <c r="C343" i="5"/>
  <c r="B343" i="5"/>
  <c r="I343" i="5" s="1"/>
  <c r="K343" i="5" s="1"/>
  <c r="Y342" i="5"/>
  <c r="X342" i="5"/>
  <c r="W342" i="5"/>
  <c r="V342" i="5"/>
  <c r="U342" i="5"/>
  <c r="T342" i="5"/>
  <c r="S342" i="5"/>
  <c r="R342" i="5"/>
  <c r="Q342" i="5"/>
  <c r="P342" i="5"/>
  <c r="O342" i="5"/>
  <c r="C342" i="5"/>
  <c r="B342" i="5"/>
  <c r="I342" i="5" s="1"/>
  <c r="L342" i="5" s="1"/>
  <c r="Y341" i="5"/>
  <c r="X341" i="5"/>
  <c r="W341" i="5"/>
  <c r="V341" i="5"/>
  <c r="U341" i="5"/>
  <c r="T341" i="5"/>
  <c r="S341" i="5"/>
  <c r="R341" i="5"/>
  <c r="Q341" i="5"/>
  <c r="P341" i="5"/>
  <c r="O341" i="5"/>
  <c r="C341" i="5"/>
  <c r="B341" i="5"/>
  <c r="I341" i="5" s="1"/>
  <c r="Y340" i="5"/>
  <c r="X340" i="5"/>
  <c r="W340" i="5"/>
  <c r="V340" i="5"/>
  <c r="U340" i="5"/>
  <c r="T340" i="5"/>
  <c r="S340" i="5"/>
  <c r="R340" i="5"/>
  <c r="Q340" i="5"/>
  <c r="P340" i="5"/>
  <c r="O340" i="5"/>
  <c r="C340" i="5"/>
  <c r="B340" i="5"/>
  <c r="G340" i="5" s="1"/>
  <c r="Y339" i="5"/>
  <c r="X339" i="5"/>
  <c r="W339" i="5"/>
  <c r="V339" i="5"/>
  <c r="U339" i="5"/>
  <c r="T339" i="5"/>
  <c r="S339" i="5"/>
  <c r="R339" i="5"/>
  <c r="Q339" i="5"/>
  <c r="P339" i="5"/>
  <c r="O339" i="5"/>
  <c r="C339" i="5"/>
  <c r="B339" i="5"/>
  <c r="I339" i="5" s="1"/>
  <c r="Y338" i="5"/>
  <c r="X338" i="5"/>
  <c r="W338" i="5"/>
  <c r="V338" i="5"/>
  <c r="U338" i="5"/>
  <c r="T338" i="5"/>
  <c r="S338" i="5"/>
  <c r="R338" i="5"/>
  <c r="Q338" i="5"/>
  <c r="P338" i="5"/>
  <c r="O338" i="5"/>
  <c r="C338" i="5"/>
  <c r="B338" i="5"/>
  <c r="G338" i="5" s="1"/>
  <c r="Y337" i="5"/>
  <c r="X337" i="5"/>
  <c r="W337" i="5"/>
  <c r="V337" i="5"/>
  <c r="U337" i="5"/>
  <c r="T337" i="5"/>
  <c r="S337" i="5"/>
  <c r="R337" i="5"/>
  <c r="Q337" i="5"/>
  <c r="P337" i="5"/>
  <c r="O337" i="5"/>
  <c r="C337" i="5"/>
  <c r="B337" i="5"/>
  <c r="I337" i="5" s="1"/>
  <c r="K337" i="5" s="1"/>
  <c r="Y336" i="5"/>
  <c r="X336" i="5"/>
  <c r="W336" i="5"/>
  <c r="V336" i="5"/>
  <c r="U336" i="5"/>
  <c r="T336" i="5"/>
  <c r="S336" i="5"/>
  <c r="R336" i="5"/>
  <c r="Q336" i="5"/>
  <c r="P336" i="5"/>
  <c r="O336" i="5"/>
  <c r="C336" i="5"/>
  <c r="B336" i="5"/>
  <c r="Y335" i="5"/>
  <c r="X335" i="5"/>
  <c r="W335" i="5"/>
  <c r="V335" i="5"/>
  <c r="U335" i="5"/>
  <c r="T335" i="5"/>
  <c r="S335" i="5"/>
  <c r="R335" i="5"/>
  <c r="Q335" i="5"/>
  <c r="P335" i="5"/>
  <c r="O335" i="5"/>
  <c r="C335" i="5"/>
  <c r="B335" i="5"/>
  <c r="I335" i="5" s="1"/>
  <c r="Y334" i="5"/>
  <c r="X334" i="5"/>
  <c r="W334" i="5"/>
  <c r="V334" i="5"/>
  <c r="U334" i="5"/>
  <c r="T334" i="5"/>
  <c r="S334" i="5"/>
  <c r="R334" i="5"/>
  <c r="Q334" i="5"/>
  <c r="P334" i="5"/>
  <c r="O334" i="5"/>
  <c r="C334" i="5"/>
  <c r="B334" i="5"/>
  <c r="G334" i="5" s="1"/>
  <c r="Y333" i="5"/>
  <c r="X333" i="5"/>
  <c r="W333" i="5"/>
  <c r="V333" i="5"/>
  <c r="U333" i="5"/>
  <c r="T333" i="5"/>
  <c r="S333" i="5"/>
  <c r="R333" i="5"/>
  <c r="Q333" i="5"/>
  <c r="P333" i="5"/>
  <c r="O333" i="5"/>
  <c r="C333" i="5"/>
  <c r="B333" i="5"/>
  <c r="I333" i="5" s="1"/>
  <c r="Y332" i="5"/>
  <c r="X332" i="5"/>
  <c r="W332" i="5"/>
  <c r="V332" i="5"/>
  <c r="U332" i="5"/>
  <c r="T332" i="5"/>
  <c r="S332" i="5"/>
  <c r="R332" i="5"/>
  <c r="Q332" i="5"/>
  <c r="P332" i="5"/>
  <c r="O332" i="5"/>
  <c r="C332" i="5"/>
  <c r="B332" i="5"/>
  <c r="G332" i="5" s="1"/>
  <c r="Y331" i="5"/>
  <c r="X331" i="5"/>
  <c r="W331" i="5"/>
  <c r="V331" i="5"/>
  <c r="U331" i="5"/>
  <c r="T331" i="5"/>
  <c r="S331" i="5"/>
  <c r="R331" i="5"/>
  <c r="Q331" i="5"/>
  <c r="P331" i="5"/>
  <c r="O331" i="5"/>
  <c r="C331" i="5"/>
  <c r="B331" i="5"/>
  <c r="Y330" i="5"/>
  <c r="X330" i="5"/>
  <c r="W330" i="5"/>
  <c r="V330" i="5"/>
  <c r="U330" i="5"/>
  <c r="T330" i="5"/>
  <c r="S330" i="5"/>
  <c r="R330" i="5"/>
  <c r="Q330" i="5"/>
  <c r="P330" i="5"/>
  <c r="O330" i="5"/>
  <c r="C330" i="5"/>
  <c r="B330" i="5"/>
  <c r="G330" i="5" s="1"/>
  <c r="Y329" i="5"/>
  <c r="X329" i="5"/>
  <c r="W329" i="5"/>
  <c r="V329" i="5"/>
  <c r="U329" i="5"/>
  <c r="T329" i="5"/>
  <c r="S329" i="5"/>
  <c r="R329" i="5"/>
  <c r="Q329" i="5"/>
  <c r="P329" i="5"/>
  <c r="O329" i="5"/>
  <c r="C329" i="5"/>
  <c r="B329" i="5"/>
  <c r="I329" i="5" s="1"/>
  <c r="Y328" i="5"/>
  <c r="X328" i="5"/>
  <c r="W328" i="5"/>
  <c r="V328" i="5"/>
  <c r="U328" i="5"/>
  <c r="T328" i="5"/>
  <c r="S328" i="5"/>
  <c r="R328" i="5"/>
  <c r="Q328" i="5"/>
  <c r="P328" i="5"/>
  <c r="O328" i="5"/>
  <c r="C328" i="5"/>
  <c r="B328" i="5"/>
  <c r="Y327" i="5"/>
  <c r="X327" i="5"/>
  <c r="W327" i="5"/>
  <c r="V327" i="5"/>
  <c r="U327" i="5"/>
  <c r="T327" i="5"/>
  <c r="S327" i="5"/>
  <c r="R327" i="5"/>
  <c r="Q327" i="5"/>
  <c r="P327" i="5"/>
  <c r="O327" i="5"/>
  <c r="C327" i="5"/>
  <c r="B327" i="5"/>
  <c r="Y326" i="5"/>
  <c r="X326" i="5"/>
  <c r="W326" i="5"/>
  <c r="V326" i="5"/>
  <c r="U326" i="5"/>
  <c r="T326" i="5"/>
  <c r="S326" i="5"/>
  <c r="R326" i="5"/>
  <c r="Q326" i="5"/>
  <c r="P326" i="5"/>
  <c r="O326" i="5"/>
  <c r="C326" i="5"/>
  <c r="B326" i="5"/>
  <c r="G326" i="5" s="1"/>
  <c r="Y325" i="5"/>
  <c r="X325" i="5"/>
  <c r="W325" i="5"/>
  <c r="V325" i="5"/>
  <c r="U325" i="5"/>
  <c r="T325" i="5"/>
  <c r="S325" i="5"/>
  <c r="R325" i="5"/>
  <c r="Q325" i="5"/>
  <c r="P325" i="5"/>
  <c r="O325" i="5"/>
  <c r="C325" i="5"/>
  <c r="B325" i="5"/>
  <c r="Y324" i="5"/>
  <c r="X324" i="5"/>
  <c r="W324" i="5"/>
  <c r="V324" i="5"/>
  <c r="U324" i="5"/>
  <c r="T324" i="5"/>
  <c r="S324" i="5"/>
  <c r="R324" i="5"/>
  <c r="Q324" i="5"/>
  <c r="P324" i="5"/>
  <c r="O324" i="5"/>
  <c r="C324" i="5"/>
  <c r="B324" i="5"/>
  <c r="G324" i="5" s="1"/>
  <c r="Y323" i="5"/>
  <c r="X323" i="5"/>
  <c r="W323" i="5"/>
  <c r="V323" i="5"/>
  <c r="U323" i="5"/>
  <c r="T323" i="5"/>
  <c r="S323" i="5"/>
  <c r="R323" i="5"/>
  <c r="Q323" i="5"/>
  <c r="P323" i="5"/>
  <c r="O323" i="5"/>
  <c r="C323" i="5"/>
  <c r="B323" i="5"/>
  <c r="I323" i="5" s="1"/>
  <c r="Y322" i="5"/>
  <c r="X322" i="5"/>
  <c r="W322" i="5"/>
  <c r="V322" i="5"/>
  <c r="U322" i="5"/>
  <c r="T322" i="5"/>
  <c r="S322" i="5"/>
  <c r="R322" i="5"/>
  <c r="Q322" i="5"/>
  <c r="P322" i="5"/>
  <c r="O322" i="5"/>
  <c r="C322" i="5"/>
  <c r="Z322" i="5" s="1"/>
  <c r="AA322" i="5" s="1"/>
  <c r="B322" i="5"/>
  <c r="G322" i="5" s="1"/>
  <c r="Y321" i="5"/>
  <c r="X321" i="5"/>
  <c r="W321" i="5"/>
  <c r="V321" i="5"/>
  <c r="U321" i="5"/>
  <c r="T321" i="5"/>
  <c r="S321" i="5"/>
  <c r="R321" i="5"/>
  <c r="Q321" i="5"/>
  <c r="P321" i="5"/>
  <c r="O321" i="5"/>
  <c r="C321" i="5"/>
  <c r="B321" i="5"/>
  <c r="Y320" i="5"/>
  <c r="X320" i="5"/>
  <c r="W320" i="5"/>
  <c r="V320" i="5"/>
  <c r="U320" i="5"/>
  <c r="T320" i="5"/>
  <c r="S320" i="5"/>
  <c r="R320" i="5"/>
  <c r="Q320" i="5"/>
  <c r="P320" i="5"/>
  <c r="O320" i="5"/>
  <c r="C320" i="5"/>
  <c r="B320" i="5"/>
  <c r="Y319" i="5"/>
  <c r="X319" i="5"/>
  <c r="W319" i="5"/>
  <c r="V319" i="5"/>
  <c r="U319" i="5"/>
  <c r="T319" i="5"/>
  <c r="S319" i="5"/>
  <c r="R319" i="5"/>
  <c r="Q319" i="5"/>
  <c r="P319" i="5"/>
  <c r="O319" i="5"/>
  <c r="C319" i="5"/>
  <c r="B319" i="5"/>
  <c r="Y318" i="5"/>
  <c r="X318" i="5"/>
  <c r="W318" i="5"/>
  <c r="V318" i="5"/>
  <c r="U318" i="5"/>
  <c r="T318" i="5"/>
  <c r="S318" i="5"/>
  <c r="R318" i="5"/>
  <c r="Q318" i="5"/>
  <c r="P318" i="5"/>
  <c r="O318" i="5"/>
  <c r="C318" i="5"/>
  <c r="B318" i="5"/>
  <c r="Y317" i="5"/>
  <c r="X317" i="5"/>
  <c r="W317" i="5"/>
  <c r="V317" i="5"/>
  <c r="U317" i="5"/>
  <c r="T317" i="5"/>
  <c r="S317" i="5"/>
  <c r="R317" i="5"/>
  <c r="Q317" i="5"/>
  <c r="P317" i="5"/>
  <c r="O317" i="5"/>
  <c r="C317" i="5"/>
  <c r="B317" i="5"/>
  <c r="I317" i="5" s="1"/>
  <c r="Y316" i="5"/>
  <c r="X316" i="5"/>
  <c r="W316" i="5"/>
  <c r="V316" i="5"/>
  <c r="U316" i="5"/>
  <c r="T316" i="5"/>
  <c r="S316" i="5"/>
  <c r="R316" i="5"/>
  <c r="Q316" i="5"/>
  <c r="P316" i="5"/>
  <c r="O316" i="5"/>
  <c r="C316" i="5"/>
  <c r="B316" i="5"/>
  <c r="G316" i="5" s="1"/>
  <c r="Y315" i="5"/>
  <c r="X315" i="5"/>
  <c r="W315" i="5"/>
  <c r="V315" i="5"/>
  <c r="U315" i="5"/>
  <c r="T315" i="5"/>
  <c r="S315" i="5"/>
  <c r="R315" i="5"/>
  <c r="Q315" i="5"/>
  <c r="P315" i="5"/>
  <c r="O315" i="5"/>
  <c r="C315" i="5"/>
  <c r="B315" i="5"/>
  <c r="I315" i="5" s="1"/>
  <c r="K315" i="5" s="1"/>
  <c r="Y314" i="5"/>
  <c r="X314" i="5"/>
  <c r="W314" i="5"/>
  <c r="V314" i="5"/>
  <c r="U314" i="5"/>
  <c r="T314" i="5"/>
  <c r="S314" i="5"/>
  <c r="R314" i="5"/>
  <c r="Q314" i="5"/>
  <c r="P314" i="5"/>
  <c r="O314" i="5"/>
  <c r="C314" i="5"/>
  <c r="B314" i="5"/>
  <c r="Y313" i="5"/>
  <c r="X313" i="5"/>
  <c r="W313" i="5"/>
  <c r="V313" i="5"/>
  <c r="U313" i="5"/>
  <c r="T313" i="5"/>
  <c r="S313" i="5"/>
  <c r="R313" i="5"/>
  <c r="Q313" i="5"/>
  <c r="P313" i="5"/>
  <c r="O313" i="5"/>
  <c r="C313" i="5"/>
  <c r="B313" i="5"/>
  <c r="Y312" i="5"/>
  <c r="X312" i="5"/>
  <c r="W312" i="5"/>
  <c r="V312" i="5"/>
  <c r="U312" i="5"/>
  <c r="T312" i="5"/>
  <c r="S312" i="5"/>
  <c r="R312" i="5"/>
  <c r="Q312" i="5"/>
  <c r="P312" i="5"/>
  <c r="O312" i="5"/>
  <c r="C312" i="5"/>
  <c r="B312" i="5"/>
  <c r="G312" i="5" s="1"/>
  <c r="Y311" i="5"/>
  <c r="X311" i="5"/>
  <c r="W311" i="5"/>
  <c r="V311" i="5"/>
  <c r="U311" i="5"/>
  <c r="T311" i="5"/>
  <c r="S311" i="5"/>
  <c r="R311" i="5"/>
  <c r="Q311" i="5"/>
  <c r="P311" i="5"/>
  <c r="O311" i="5"/>
  <c r="C311" i="5"/>
  <c r="B311" i="5"/>
  <c r="Y310" i="5"/>
  <c r="X310" i="5"/>
  <c r="W310" i="5"/>
  <c r="V310" i="5"/>
  <c r="U310" i="5"/>
  <c r="T310" i="5"/>
  <c r="S310" i="5"/>
  <c r="R310" i="5"/>
  <c r="Q310" i="5"/>
  <c r="P310" i="5"/>
  <c r="O310" i="5"/>
  <c r="C310" i="5"/>
  <c r="Z310" i="5" s="1"/>
  <c r="AA310" i="5" s="1"/>
  <c r="B310" i="5"/>
  <c r="G310" i="5" s="1"/>
  <c r="Y309" i="5"/>
  <c r="X309" i="5"/>
  <c r="W309" i="5"/>
  <c r="V309" i="5"/>
  <c r="U309" i="5"/>
  <c r="T309" i="5"/>
  <c r="S309" i="5"/>
  <c r="R309" i="5"/>
  <c r="Q309" i="5"/>
  <c r="P309" i="5"/>
  <c r="O309" i="5"/>
  <c r="C309" i="5"/>
  <c r="B309" i="5"/>
  <c r="I309" i="5" s="1"/>
  <c r="Y308" i="5"/>
  <c r="X308" i="5"/>
  <c r="W308" i="5"/>
  <c r="V308" i="5"/>
  <c r="U308" i="5"/>
  <c r="T308" i="5"/>
  <c r="S308" i="5"/>
  <c r="R308" i="5"/>
  <c r="Q308" i="5"/>
  <c r="P308" i="5"/>
  <c r="O308" i="5"/>
  <c r="C308" i="5"/>
  <c r="B308" i="5"/>
  <c r="Y307" i="5"/>
  <c r="X307" i="5"/>
  <c r="W307" i="5"/>
  <c r="V307" i="5"/>
  <c r="U307" i="5"/>
  <c r="T307" i="5"/>
  <c r="S307" i="5"/>
  <c r="R307" i="5"/>
  <c r="Q307" i="5"/>
  <c r="P307" i="5"/>
  <c r="O307" i="5"/>
  <c r="C307" i="5"/>
  <c r="B307" i="5"/>
  <c r="Y306" i="5"/>
  <c r="X306" i="5"/>
  <c r="W306" i="5"/>
  <c r="V306" i="5"/>
  <c r="U306" i="5"/>
  <c r="T306" i="5"/>
  <c r="S306" i="5"/>
  <c r="R306" i="5"/>
  <c r="Q306" i="5"/>
  <c r="P306" i="5"/>
  <c r="O306" i="5"/>
  <c r="C306" i="5"/>
  <c r="B306" i="5"/>
  <c r="G306" i="5" s="1"/>
  <c r="Y305" i="5"/>
  <c r="X305" i="5"/>
  <c r="W305" i="5"/>
  <c r="V305" i="5"/>
  <c r="U305" i="5"/>
  <c r="T305" i="5"/>
  <c r="S305" i="5"/>
  <c r="R305" i="5"/>
  <c r="Q305" i="5"/>
  <c r="P305" i="5"/>
  <c r="O305" i="5"/>
  <c r="C305" i="5"/>
  <c r="B305" i="5"/>
  <c r="I305" i="5" s="1"/>
  <c r="Y304" i="5"/>
  <c r="X304" i="5"/>
  <c r="W304" i="5"/>
  <c r="V304" i="5"/>
  <c r="U304" i="5"/>
  <c r="T304" i="5"/>
  <c r="S304" i="5"/>
  <c r="R304" i="5"/>
  <c r="Q304" i="5"/>
  <c r="P304" i="5"/>
  <c r="O304" i="5"/>
  <c r="C304" i="5"/>
  <c r="B304" i="5"/>
  <c r="I304" i="5" s="1"/>
  <c r="Y303" i="5"/>
  <c r="X303" i="5"/>
  <c r="W303" i="5"/>
  <c r="V303" i="5"/>
  <c r="U303" i="5"/>
  <c r="T303" i="5"/>
  <c r="S303" i="5"/>
  <c r="R303" i="5"/>
  <c r="Q303" i="5"/>
  <c r="P303" i="5"/>
  <c r="O303" i="5"/>
  <c r="C303" i="5"/>
  <c r="B303" i="5"/>
  <c r="G303" i="5" s="1"/>
  <c r="Y302" i="5"/>
  <c r="X302" i="5"/>
  <c r="W302" i="5"/>
  <c r="V302" i="5"/>
  <c r="U302" i="5"/>
  <c r="T302" i="5"/>
  <c r="S302" i="5"/>
  <c r="R302" i="5"/>
  <c r="Q302" i="5"/>
  <c r="P302" i="5"/>
  <c r="O302" i="5"/>
  <c r="C302" i="5"/>
  <c r="B302" i="5"/>
  <c r="Y301" i="5"/>
  <c r="X301" i="5"/>
  <c r="W301" i="5"/>
  <c r="V301" i="5"/>
  <c r="U301" i="5"/>
  <c r="T301" i="5"/>
  <c r="S301" i="5"/>
  <c r="R301" i="5"/>
  <c r="Q301" i="5"/>
  <c r="P301" i="5"/>
  <c r="O301" i="5"/>
  <c r="C301" i="5"/>
  <c r="B301" i="5"/>
  <c r="Y300" i="5"/>
  <c r="X300" i="5"/>
  <c r="W300" i="5"/>
  <c r="V300" i="5"/>
  <c r="U300" i="5"/>
  <c r="T300" i="5"/>
  <c r="S300" i="5"/>
  <c r="R300" i="5"/>
  <c r="Q300" i="5"/>
  <c r="P300" i="5"/>
  <c r="O300" i="5"/>
  <c r="C300" i="5"/>
  <c r="B300" i="5"/>
  <c r="I300" i="5" s="1"/>
  <c r="Y299" i="5"/>
  <c r="X299" i="5"/>
  <c r="W299" i="5"/>
  <c r="V299" i="5"/>
  <c r="U299" i="5"/>
  <c r="T299" i="5"/>
  <c r="S299" i="5"/>
  <c r="R299" i="5"/>
  <c r="Q299" i="5"/>
  <c r="P299" i="5"/>
  <c r="O299" i="5"/>
  <c r="C299" i="5"/>
  <c r="B299" i="5"/>
  <c r="I299" i="5" s="1"/>
  <c r="Y298" i="5"/>
  <c r="X298" i="5"/>
  <c r="W298" i="5"/>
  <c r="V298" i="5"/>
  <c r="U298" i="5"/>
  <c r="T298" i="5"/>
  <c r="S298" i="5"/>
  <c r="R298" i="5"/>
  <c r="Q298" i="5"/>
  <c r="P298" i="5"/>
  <c r="O298" i="5"/>
  <c r="C298" i="5"/>
  <c r="Z298" i="5" s="1"/>
  <c r="AA298" i="5" s="1"/>
  <c r="B298" i="5"/>
  <c r="I298" i="5" s="1"/>
  <c r="L298" i="5" s="1"/>
  <c r="Y297" i="5"/>
  <c r="X297" i="5"/>
  <c r="W297" i="5"/>
  <c r="V297" i="5"/>
  <c r="U297" i="5"/>
  <c r="T297" i="5"/>
  <c r="S297" i="5"/>
  <c r="R297" i="5"/>
  <c r="Q297" i="5"/>
  <c r="P297" i="5"/>
  <c r="O297" i="5"/>
  <c r="C297" i="5"/>
  <c r="B297" i="5"/>
  <c r="I297" i="5" s="1"/>
  <c r="L297" i="5" s="1"/>
  <c r="Y296" i="5"/>
  <c r="X296" i="5"/>
  <c r="W296" i="5"/>
  <c r="V296" i="5"/>
  <c r="U296" i="5"/>
  <c r="T296" i="5"/>
  <c r="S296" i="5"/>
  <c r="R296" i="5"/>
  <c r="Q296" i="5"/>
  <c r="P296" i="5"/>
  <c r="O296" i="5"/>
  <c r="C296" i="5"/>
  <c r="B296" i="5"/>
  <c r="I296" i="5" s="1"/>
  <c r="Y295" i="5"/>
  <c r="X295" i="5"/>
  <c r="W295" i="5"/>
  <c r="V295" i="5"/>
  <c r="U295" i="5"/>
  <c r="T295" i="5"/>
  <c r="S295" i="5"/>
  <c r="R295" i="5"/>
  <c r="Q295" i="5"/>
  <c r="P295" i="5"/>
  <c r="O295" i="5"/>
  <c r="C295" i="5"/>
  <c r="B295" i="5"/>
  <c r="I295" i="5" s="1"/>
  <c r="Y294" i="5"/>
  <c r="X294" i="5"/>
  <c r="W294" i="5"/>
  <c r="V294" i="5"/>
  <c r="U294" i="5"/>
  <c r="T294" i="5"/>
  <c r="S294" i="5"/>
  <c r="R294" i="5"/>
  <c r="Q294" i="5"/>
  <c r="P294" i="5"/>
  <c r="O294" i="5"/>
  <c r="C294" i="5"/>
  <c r="B294" i="5"/>
  <c r="I294" i="5" s="1"/>
  <c r="K294" i="5" s="1"/>
  <c r="Y293" i="5"/>
  <c r="X293" i="5"/>
  <c r="W293" i="5"/>
  <c r="V293" i="5"/>
  <c r="U293" i="5"/>
  <c r="T293" i="5"/>
  <c r="S293" i="5"/>
  <c r="R293" i="5"/>
  <c r="Q293" i="5"/>
  <c r="P293" i="5"/>
  <c r="O293" i="5"/>
  <c r="C293" i="5"/>
  <c r="B293" i="5"/>
  <c r="G293" i="5" s="1"/>
  <c r="Y292" i="5"/>
  <c r="X292" i="5"/>
  <c r="W292" i="5"/>
  <c r="V292" i="5"/>
  <c r="U292" i="5"/>
  <c r="T292" i="5"/>
  <c r="S292" i="5"/>
  <c r="R292" i="5"/>
  <c r="Q292" i="5"/>
  <c r="P292" i="5"/>
  <c r="O292" i="5"/>
  <c r="C292" i="5"/>
  <c r="B292" i="5"/>
  <c r="Y291" i="5"/>
  <c r="X291" i="5"/>
  <c r="W291" i="5"/>
  <c r="V291" i="5"/>
  <c r="U291" i="5"/>
  <c r="T291" i="5"/>
  <c r="S291" i="5"/>
  <c r="R291" i="5"/>
  <c r="Q291" i="5"/>
  <c r="P291" i="5"/>
  <c r="O291" i="5"/>
  <c r="C291" i="5"/>
  <c r="B291" i="5"/>
  <c r="I291" i="5" s="1"/>
  <c r="Y290" i="5"/>
  <c r="X290" i="5"/>
  <c r="W290" i="5"/>
  <c r="V290" i="5"/>
  <c r="U290" i="5"/>
  <c r="T290" i="5"/>
  <c r="S290" i="5"/>
  <c r="R290" i="5"/>
  <c r="Q290" i="5"/>
  <c r="P290" i="5"/>
  <c r="O290" i="5"/>
  <c r="C290" i="5"/>
  <c r="B290" i="5"/>
  <c r="Y289" i="5"/>
  <c r="X289" i="5"/>
  <c r="W289" i="5"/>
  <c r="V289" i="5"/>
  <c r="U289" i="5"/>
  <c r="T289" i="5"/>
  <c r="S289" i="5"/>
  <c r="R289" i="5"/>
  <c r="Q289" i="5"/>
  <c r="P289" i="5"/>
  <c r="O289" i="5"/>
  <c r="C289" i="5"/>
  <c r="B289" i="5"/>
  <c r="Y288" i="5"/>
  <c r="X288" i="5"/>
  <c r="W288" i="5"/>
  <c r="V288" i="5"/>
  <c r="U288" i="5"/>
  <c r="T288" i="5"/>
  <c r="S288" i="5"/>
  <c r="R288" i="5"/>
  <c r="Q288" i="5"/>
  <c r="P288" i="5"/>
  <c r="O288" i="5"/>
  <c r="C288" i="5"/>
  <c r="B288" i="5"/>
  <c r="I288" i="5" s="1"/>
  <c r="Y287" i="5"/>
  <c r="X287" i="5"/>
  <c r="W287" i="5"/>
  <c r="V287" i="5"/>
  <c r="U287" i="5"/>
  <c r="T287" i="5"/>
  <c r="S287" i="5"/>
  <c r="R287" i="5"/>
  <c r="Q287" i="5"/>
  <c r="P287" i="5"/>
  <c r="O287" i="5"/>
  <c r="C287" i="5"/>
  <c r="B287" i="5"/>
  <c r="I287" i="5" s="1"/>
  <c r="Y286" i="5"/>
  <c r="X286" i="5"/>
  <c r="W286" i="5"/>
  <c r="V286" i="5"/>
  <c r="U286" i="5"/>
  <c r="T286" i="5"/>
  <c r="S286" i="5"/>
  <c r="R286" i="5"/>
  <c r="Q286" i="5"/>
  <c r="P286" i="5"/>
  <c r="O286" i="5"/>
  <c r="C286" i="5"/>
  <c r="B286" i="5"/>
  <c r="Y285" i="5"/>
  <c r="X285" i="5"/>
  <c r="W285" i="5"/>
  <c r="V285" i="5"/>
  <c r="U285" i="5"/>
  <c r="T285" i="5"/>
  <c r="S285" i="5"/>
  <c r="R285" i="5"/>
  <c r="Q285" i="5"/>
  <c r="P285" i="5"/>
  <c r="O285" i="5"/>
  <c r="C285" i="5"/>
  <c r="B285" i="5"/>
  <c r="Y284" i="5"/>
  <c r="X284" i="5"/>
  <c r="W284" i="5"/>
  <c r="V284" i="5"/>
  <c r="U284" i="5"/>
  <c r="T284" i="5"/>
  <c r="S284" i="5"/>
  <c r="R284" i="5"/>
  <c r="Q284" i="5"/>
  <c r="P284" i="5"/>
  <c r="O284" i="5"/>
  <c r="C284" i="5"/>
  <c r="B284" i="5"/>
  <c r="Y283" i="5"/>
  <c r="X283" i="5"/>
  <c r="W283" i="5"/>
  <c r="V283" i="5"/>
  <c r="U283" i="5"/>
  <c r="T283" i="5"/>
  <c r="S283" i="5"/>
  <c r="R283" i="5"/>
  <c r="Q283" i="5"/>
  <c r="P283" i="5"/>
  <c r="O283" i="5"/>
  <c r="C283" i="5"/>
  <c r="B283" i="5"/>
  <c r="I283" i="5" s="1"/>
  <c r="Y282" i="5"/>
  <c r="X282" i="5"/>
  <c r="W282" i="5"/>
  <c r="V282" i="5"/>
  <c r="U282" i="5"/>
  <c r="T282" i="5"/>
  <c r="S282" i="5"/>
  <c r="R282" i="5"/>
  <c r="Q282" i="5"/>
  <c r="P282" i="5"/>
  <c r="O282" i="5"/>
  <c r="C282" i="5"/>
  <c r="B282" i="5"/>
  <c r="I282" i="5" s="1"/>
  <c r="Y281" i="5"/>
  <c r="X281" i="5"/>
  <c r="W281" i="5"/>
  <c r="V281" i="5"/>
  <c r="U281" i="5"/>
  <c r="T281" i="5"/>
  <c r="S281" i="5"/>
  <c r="R281" i="5"/>
  <c r="Q281" i="5"/>
  <c r="P281" i="5"/>
  <c r="O281" i="5"/>
  <c r="C281" i="5"/>
  <c r="B281" i="5"/>
  <c r="Y280" i="5"/>
  <c r="X280" i="5"/>
  <c r="W280" i="5"/>
  <c r="V280" i="5"/>
  <c r="U280" i="5"/>
  <c r="T280" i="5"/>
  <c r="S280" i="5"/>
  <c r="R280" i="5"/>
  <c r="Q280" i="5"/>
  <c r="P280" i="5"/>
  <c r="O280" i="5"/>
  <c r="C280" i="5"/>
  <c r="B280" i="5"/>
  <c r="I280" i="5" s="1"/>
  <c r="Y279" i="5"/>
  <c r="X279" i="5"/>
  <c r="W279" i="5"/>
  <c r="V279" i="5"/>
  <c r="U279" i="5"/>
  <c r="T279" i="5"/>
  <c r="S279" i="5"/>
  <c r="R279" i="5"/>
  <c r="Q279" i="5"/>
  <c r="P279" i="5"/>
  <c r="O279" i="5"/>
  <c r="C279" i="5"/>
  <c r="B279" i="5"/>
  <c r="Y278" i="5"/>
  <c r="X278" i="5"/>
  <c r="W278" i="5"/>
  <c r="V278" i="5"/>
  <c r="U278" i="5"/>
  <c r="T278" i="5"/>
  <c r="S278" i="5"/>
  <c r="R278" i="5"/>
  <c r="Q278" i="5"/>
  <c r="P278" i="5"/>
  <c r="O278" i="5"/>
  <c r="C278" i="5"/>
  <c r="B278" i="5"/>
  <c r="I278" i="5" s="1"/>
  <c r="Y277" i="5"/>
  <c r="X277" i="5"/>
  <c r="W277" i="5"/>
  <c r="V277" i="5"/>
  <c r="U277" i="5"/>
  <c r="T277" i="5"/>
  <c r="S277" i="5"/>
  <c r="R277" i="5"/>
  <c r="Q277" i="5"/>
  <c r="P277" i="5"/>
  <c r="O277" i="5"/>
  <c r="C277" i="5"/>
  <c r="B277" i="5"/>
  <c r="I277" i="5" s="1"/>
  <c r="L277" i="5" s="1"/>
  <c r="Y276" i="5"/>
  <c r="X276" i="5"/>
  <c r="W276" i="5"/>
  <c r="V276" i="5"/>
  <c r="U276" i="5"/>
  <c r="T276" i="5"/>
  <c r="S276" i="5"/>
  <c r="R276" i="5"/>
  <c r="Q276" i="5"/>
  <c r="P276" i="5"/>
  <c r="O276" i="5"/>
  <c r="C276" i="5"/>
  <c r="B276" i="5"/>
  <c r="I276" i="5" s="1"/>
  <c r="Y275" i="5"/>
  <c r="X275" i="5"/>
  <c r="W275" i="5"/>
  <c r="V275" i="5"/>
  <c r="U275" i="5"/>
  <c r="T275" i="5"/>
  <c r="S275" i="5"/>
  <c r="R275" i="5"/>
  <c r="Q275" i="5"/>
  <c r="P275" i="5"/>
  <c r="O275" i="5"/>
  <c r="C275" i="5"/>
  <c r="B275" i="5"/>
  <c r="Y274" i="5"/>
  <c r="X274" i="5"/>
  <c r="W274" i="5"/>
  <c r="V274" i="5"/>
  <c r="U274" i="5"/>
  <c r="T274" i="5"/>
  <c r="S274" i="5"/>
  <c r="R274" i="5"/>
  <c r="Q274" i="5"/>
  <c r="P274" i="5"/>
  <c r="O274" i="5"/>
  <c r="C274" i="5"/>
  <c r="B274" i="5"/>
  <c r="I274" i="5" s="1"/>
  <c r="Y273" i="5"/>
  <c r="X273" i="5"/>
  <c r="W273" i="5"/>
  <c r="V273" i="5"/>
  <c r="U273" i="5"/>
  <c r="T273" i="5"/>
  <c r="S273" i="5"/>
  <c r="R273" i="5"/>
  <c r="Q273" i="5"/>
  <c r="P273" i="5"/>
  <c r="O273" i="5"/>
  <c r="C273" i="5"/>
  <c r="B273" i="5"/>
  <c r="Y272" i="5"/>
  <c r="X272" i="5"/>
  <c r="W272" i="5"/>
  <c r="V272" i="5"/>
  <c r="U272" i="5"/>
  <c r="T272" i="5"/>
  <c r="S272" i="5"/>
  <c r="R272" i="5"/>
  <c r="Q272" i="5"/>
  <c r="P272" i="5"/>
  <c r="O272" i="5"/>
  <c r="C272" i="5"/>
  <c r="B272" i="5"/>
  <c r="I272" i="5" s="1"/>
  <c r="Y271" i="5"/>
  <c r="X271" i="5"/>
  <c r="W271" i="5"/>
  <c r="V271" i="5"/>
  <c r="U271" i="5"/>
  <c r="T271" i="5"/>
  <c r="S271" i="5"/>
  <c r="R271" i="5"/>
  <c r="Q271" i="5"/>
  <c r="P271" i="5"/>
  <c r="O271" i="5"/>
  <c r="C271" i="5"/>
  <c r="B271" i="5"/>
  <c r="Y270" i="5"/>
  <c r="X270" i="5"/>
  <c r="W270" i="5"/>
  <c r="V270" i="5"/>
  <c r="U270" i="5"/>
  <c r="T270" i="5"/>
  <c r="S270" i="5"/>
  <c r="R270" i="5"/>
  <c r="Q270" i="5"/>
  <c r="P270" i="5"/>
  <c r="O270" i="5"/>
  <c r="C270" i="5"/>
  <c r="J270" i="5" s="1"/>
  <c r="B270" i="5"/>
  <c r="Y269" i="5"/>
  <c r="X269" i="5"/>
  <c r="W269" i="5"/>
  <c r="V269" i="5"/>
  <c r="U269" i="5"/>
  <c r="T269" i="5"/>
  <c r="S269" i="5"/>
  <c r="R269" i="5"/>
  <c r="Q269" i="5"/>
  <c r="P269" i="5"/>
  <c r="O269" i="5"/>
  <c r="C269" i="5"/>
  <c r="B269" i="5"/>
  <c r="I269" i="5" s="1"/>
  <c r="Y268" i="5"/>
  <c r="X268" i="5"/>
  <c r="W268" i="5"/>
  <c r="V268" i="5"/>
  <c r="U268" i="5"/>
  <c r="T268" i="5"/>
  <c r="S268" i="5"/>
  <c r="R268" i="5"/>
  <c r="Q268" i="5"/>
  <c r="P268" i="5"/>
  <c r="O268" i="5"/>
  <c r="C268" i="5"/>
  <c r="B268" i="5"/>
  <c r="I268" i="5" s="1"/>
  <c r="K268" i="5" s="1"/>
  <c r="Y267" i="5"/>
  <c r="X267" i="5"/>
  <c r="W267" i="5"/>
  <c r="V267" i="5"/>
  <c r="U267" i="5"/>
  <c r="T267" i="5"/>
  <c r="S267" i="5"/>
  <c r="R267" i="5"/>
  <c r="Q267" i="5"/>
  <c r="P267" i="5"/>
  <c r="O267" i="5"/>
  <c r="C267" i="5"/>
  <c r="Z267" i="5" s="1"/>
  <c r="AA267" i="5" s="1"/>
  <c r="B267" i="5"/>
  <c r="Y266" i="5"/>
  <c r="X266" i="5"/>
  <c r="W266" i="5"/>
  <c r="V266" i="5"/>
  <c r="U266" i="5"/>
  <c r="T266" i="5"/>
  <c r="S266" i="5"/>
  <c r="R266" i="5"/>
  <c r="Q266" i="5"/>
  <c r="P266" i="5"/>
  <c r="O266" i="5"/>
  <c r="C266" i="5"/>
  <c r="B266" i="5"/>
  <c r="I266" i="5" s="1"/>
  <c r="Y265" i="5"/>
  <c r="X265" i="5"/>
  <c r="W265" i="5"/>
  <c r="V265" i="5"/>
  <c r="U265" i="5"/>
  <c r="T265" i="5"/>
  <c r="S265" i="5"/>
  <c r="R265" i="5"/>
  <c r="Q265" i="5"/>
  <c r="P265" i="5"/>
  <c r="O265" i="5"/>
  <c r="C265" i="5"/>
  <c r="B265" i="5"/>
  <c r="I265" i="5" s="1"/>
  <c r="Y264" i="5"/>
  <c r="X264" i="5"/>
  <c r="W264" i="5"/>
  <c r="V264" i="5"/>
  <c r="U264" i="5"/>
  <c r="T264" i="5"/>
  <c r="S264" i="5"/>
  <c r="R264" i="5"/>
  <c r="Q264" i="5"/>
  <c r="P264" i="5"/>
  <c r="O264" i="5"/>
  <c r="C264" i="5"/>
  <c r="B264" i="5"/>
  <c r="Y263" i="5"/>
  <c r="X263" i="5"/>
  <c r="W263" i="5"/>
  <c r="V263" i="5"/>
  <c r="U263" i="5"/>
  <c r="T263" i="5"/>
  <c r="S263" i="5"/>
  <c r="R263" i="5"/>
  <c r="Q263" i="5"/>
  <c r="P263" i="5"/>
  <c r="O263" i="5"/>
  <c r="C263" i="5"/>
  <c r="B263" i="5"/>
  <c r="I263" i="5" s="1"/>
  <c r="Y262" i="5"/>
  <c r="X262" i="5"/>
  <c r="W262" i="5"/>
  <c r="V262" i="5"/>
  <c r="U262" i="5"/>
  <c r="T262" i="5"/>
  <c r="S262" i="5"/>
  <c r="R262" i="5"/>
  <c r="Q262" i="5"/>
  <c r="P262" i="5"/>
  <c r="O262" i="5"/>
  <c r="C262" i="5"/>
  <c r="B262" i="5"/>
  <c r="I262" i="5" s="1"/>
  <c r="L262" i="5" s="1"/>
  <c r="Y261" i="5"/>
  <c r="X261" i="5"/>
  <c r="W261" i="5"/>
  <c r="V261" i="5"/>
  <c r="U261" i="5"/>
  <c r="T261" i="5"/>
  <c r="S261" i="5"/>
  <c r="R261" i="5"/>
  <c r="Q261" i="5"/>
  <c r="P261" i="5"/>
  <c r="O261" i="5"/>
  <c r="C261" i="5"/>
  <c r="B261" i="5"/>
  <c r="G261" i="5" s="1"/>
  <c r="Y260" i="5"/>
  <c r="X260" i="5"/>
  <c r="W260" i="5"/>
  <c r="V260" i="5"/>
  <c r="U260" i="5"/>
  <c r="T260" i="5"/>
  <c r="S260" i="5"/>
  <c r="R260" i="5"/>
  <c r="Q260" i="5"/>
  <c r="P260" i="5"/>
  <c r="O260" i="5"/>
  <c r="C260" i="5"/>
  <c r="B260" i="5"/>
  <c r="I260" i="5" s="1"/>
  <c r="K260" i="5" s="1"/>
  <c r="Y259" i="5"/>
  <c r="X259" i="5"/>
  <c r="W259" i="5"/>
  <c r="V259" i="5"/>
  <c r="U259" i="5"/>
  <c r="T259" i="5"/>
  <c r="S259" i="5"/>
  <c r="R259" i="5"/>
  <c r="Q259" i="5"/>
  <c r="P259" i="5"/>
  <c r="O259" i="5"/>
  <c r="C259" i="5"/>
  <c r="Z259" i="5" s="1"/>
  <c r="AA259" i="5" s="1"/>
  <c r="B259" i="5"/>
  <c r="I259" i="5" s="1"/>
  <c r="Y258" i="5"/>
  <c r="X258" i="5"/>
  <c r="W258" i="5"/>
  <c r="V258" i="5"/>
  <c r="U258" i="5"/>
  <c r="T258" i="5"/>
  <c r="S258" i="5"/>
  <c r="R258" i="5"/>
  <c r="Q258" i="5"/>
  <c r="P258" i="5"/>
  <c r="O258" i="5"/>
  <c r="C258" i="5"/>
  <c r="B258" i="5"/>
  <c r="Y257" i="5"/>
  <c r="X257" i="5"/>
  <c r="W257" i="5"/>
  <c r="V257" i="5"/>
  <c r="U257" i="5"/>
  <c r="T257" i="5"/>
  <c r="S257" i="5"/>
  <c r="R257" i="5"/>
  <c r="Q257" i="5"/>
  <c r="P257" i="5"/>
  <c r="O257" i="5"/>
  <c r="C257" i="5"/>
  <c r="B257" i="5"/>
  <c r="I257" i="5" s="1"/>
  <c r="Y256" i="5"/>
  <c r="X256" i="5"/>
  <c r="W256" i="5"/>
  <c r="V256" i="5"/>
  <c r="U256" i="5"/>
  <c r="T256" i="5"/>
  <c r="S256" i="5"/>
  <c r="R256" i="5"/>
  <c r="Q256" i="5"/>
  <c r="P256" i="5"/>
  <c r="O256" i="5"/>
  <c r="C256" i="5"/>
  <c r="B256" i="5"/>
  <c r="I256" i="5" s="1"/>
  <c r="L256" i="5" s="1"/>
  <c r="Y255" i="5"/>
  <c r="X255" i="5"/>
  <c r="W255" i="5"/>
  <c r="V255" i="5"/>
  <c r="U255" i="5"/>
  <c r="T255" i="5"/>
  <c r="S255" i="5"/>
  <c r="R255" i="5"/>
  <c r="Q255" i="5"/>
  <c r="P255" i="5"/>
  <c r="O255" i="5"/>
  <c r="C255" i="5"/>
  <c r="B255" i="5"/>
  <c r="G255" i="5" s="1"/>
  <c r="Y254" i="5"/>
  <c r="X254" i="5"/>
  <c r="W254" i="5"/>
  <c r="V254" i="5"/>
  <c r="U254" i="5"/>
  <c r="T254" i="5"/>
  <c r="S254" i="5"/>
  <c r="R254" i="5"/>
  <c r="Q254" i="5"/>
  <c r="P254" i="5"/>
  <c r="O254" i="5"/>
  <c r="C254" i="5"/>
  <c r="B254" i="5"/>
  <c r="I254" i="5" s="1"/>
  <c r="K254" i="5" s="1"/>
  <c r="Y253" i="5"/>
  <c r="X253" i="5"/>
  <c r="W253" i="5"/>
  <c r="V253" i="5"/>
  <c r="U253" i="5"/>
  <c r="T253" i="5"/>
  <c r="S253" i="5"/>
  <c r="R253" i="5"/>
  <c r="Q253" i="5"/>
  <c r="P253" i="5"/>
  <c r="O253" i="5"/>
  <c r="C253" i="5"/>
  <c r="B253" i="5"/>
  <c r="I253" i="5" s="1"/>
  <c r="Y252" i="5"/>
  <c r="X252" i="5"/>
  <c r="W252" i="5"/>
  <c r="V252" i="5"/>
  <c r="U252" i="5"/>
  <c r="T252" i="5"/>
  <c r="S252" i="5"/>
  <c r="R252" i="5"/>
  <c r="Q252" i="5"/>
  <c r="P252" i="5"/>
  <c r="O252" i="5"/>
  <c r="C252" i="5"/>
  <c r="B252" i="5"/>
  <c r="Y251" i="5"/>
  <c r="X251" i="5"/>
  <c r="W251" i="5"/>
  <c r="V251" i="5"/>
  <c r="U251" i="5"/>
  <c r="T251" i="5"/>
  <c r="S251" i="5"/>
  <c r="R251" i="5"/>
  <c r="Q251" i="5"/>
  <c r="P251" i="5"/>
  <c r="O251" i="5"/>
  <c r="C251" i="5"/>
  <c r="B251" i="5"/>
  <c r="I251" i="5" s="1"/>
  <c r="Y250" i="5"/>
  <c r="X250" i="5"/>
  <c r="W250" i="5"/>
  <c r="V250" i="5"/>
  <c r="U250" i="5"/>
  <c r="T250" i="5"/>
  <c r="S250" i="5"/>
  <c r="R250" i="5"/>
  <c r="Q250" i="5"/>
  <c r="P250" i="5"/>
  <c r="O250" i="5"/>
  <c r="C250" i="5"/>
  <c r="B250" i="5"/>
  <c r="I250" i="5" s="1"/>
  <c r="L250" i="5" s="1"/>
  <c r="Y249" i="5"/>
  <c r="X249" i="5"/>
  <c r="W249" i="5"/>
  <c r="V249" i="5"/>
  <c r="U249" i="5"/>
  <c r="T249" i="5"/>
  <c r="S249" i="5"/>
  <c r="R249" i="5"/>
  <c r="Q249" i="5"/>
  <c r="P249" i="5"/>
  <c r="O249" i="5"/>
  <c r="C249" i="5"/>
  <c r="B249" i="5"/>
  <c r="I249" i="5" s="1"/>
  <c r="Y248" i="5"/>
  <c r="X248" i="5"/>
  <c r="W248" i="5"/>
  <c r="V248" i="5"/>
  <c r="U248" i="5"/>
  <c r="T248" i="5"/>
  <c r="S248" i="5"/>
  <c r="R248" i="5"/>
  <c r="Q248" i="5"/>
  <c r="P248" i="5"/>
  <c r="O248" i="5"/>
  <c r="C248" i="5"/>
  <c r="B248" i="5"/>
  <c r="G248" i="5" s="1"/>
  <c r="Y247" i="5"/>
  <c r="X247" i="5"/>
  <c r="W247" i="5"/>
  <c r="V247" i="5"/>
  <c r="U247" i="5"/>
  <c r="T247" i="5"/>
  <c r="S247" i="5"/>
  <c r="R247" i="5"/>
  <c r="Q247" i="5"/>
  <c r="P247" i="5"/>
  <c r="O247" i="5"/>
  <c r="C247" i="5"/>
  <c r="B247" i="5"/>
  <c r="I247" i="5" s="1"/>
  <c r="Y246" i="5"/>
  <c r="X246" i="5"/>
  <c r="W246" i="5"/>
  <c r="V246" i="5"/>
  <c r="U246" i="5"/>
  <c r="T246" i="5"/>
  <c r="S246" i="5"/>
  <c r="R246" i="5"/>
  <c r="Q246" i="5"/>
  <c r="P246" i="5"/>
  <c r="O246" i="5"/>
  <c r="C246" i="5"/>
  <c r="B246" i="5"/>
  <c r="Y245" i="5"/>
  <c r="X245" i="5"/>
  <c r="W245" i="5"/>
  <c r="V245" i="5"/>
  <c r="U245" i="5"/>
  <c r="T245" i="5"/>
  <c r="S245" i="5"/>
  <c r="R245" i="5"/>
  <c r="Q245" i="5"/>
  <c r="P245" i="5"/>
  <c r="O245" i="5"/>
  <c r="C245" i="5"/>
  <c r="B245" i="5"/>
  <c r="I245" i="5" s="1"/>
  <c r="Y244" i="5"/>
  <c r="X244" i="5"/>
  <c r="W244" i="5"/>
  <c r="V244" i="5"/>
  <c r="U244" i="5"/>
  <c r="T244" i="5"/>
  <c r="S244" i="5"/>
  <c r="R244" i="5"/>
  <c r="Q244" i="5"/>
  <c r="P244" i="5"/>
  <c r="O244" i="5"/>
  <c r="C244" i="5"/>
  <c r="B244" i="5"/>
  <c r="I244" i="5" s="1"/>
  <c r="L244" i="5" s="1"/>
  <c r="Y243" i="5"/>
  <c r="X243" i="5"/>
  <c r="W243" i="5"/>
  <c r="V243" i="5"/>
  <c r="U243" i="5"/>
  <c r="T243" i="5"/>
  <c r="S243" i="5"/>
  <c r="R243" i="5"/>
  <c r="Q243" i="5"/>
  <c r="P243" i="5"/>
  <c r="O243" i="5"/>
  <c r="C243" i="5"/>
  <c r="B243" i="5"/>
  <c r="I243" i="5" s="1"/>
  <c r="L243" i="5" s="1"/>
  <c r="Y242" i="5"/>
  <c r="X242" i="5"/>
  <c r="W242" i="5"/>
  <c r="V242" i="5"/>
  <c r="U242" i="5"/>
  <c r="T242" i="5"/>
  <c r="S242" i="5"/>
  <c r="R242" i="5"/>
  <c r="Q242" i="5"/>
  <c r="P242" i="5"/>
  <c r="O242" i="5"/>
  <c r="C242" i="5"/>
  <c r="H242" i="5" s="1"/>
  <c r="B242" i="5"/>
  <c r="I242" i="5" s="1"/>
  <c r="K242" i="5" s="1"/>
  <c r="Y241" i="5"/>
  <c r="X241" i="5"/>
  <c r="W241" i="5"/>
  <c r="V241" i="5"/>
  <c r="U241" i="5"/>
  <c r="T241" i="5"/>
  <c r="S241" i="5"/>
  <c r="R241" i="5"/>
  <c r="Q241" i="5"/>
  <c r="P241" i="5"/>
  <c r="O241" i="5"/>
  <c r="C241" i="5"/>
  <c r="B241" i="5"/>
  <c r="I241" i="5" s="1"/>
  <c r="Y240" i="5"/>
  <c r="X240" i="5"/>
  <c r="W240" i="5"/>
  <c r="V240" i="5"/>
  <c r="U240" i="5"/>
  <c r="T240" i="5"/>
  <c r="S240" i="5"/>
  <c r="R240" i="5"/>
  <c r="Q240" i="5"/>
  <c r="P240" i="5"/>
  <c r="O240" i="5"/>
  <c r="C240" i="5"/>
  <c r="B240" i="5"/>
  <c r="Y239" i="5"/>
  <c r="X239" i="5"/>
  <c r="W239" i="5"/>
  <c r="V239" i="5"/>
  <c r="U239" i="5"/>
  <c r="T239" i="5"/>
  <c r="S239" i="5"/>
  <c r="R239" i="5"/>
  <c r="Q239" i="5"/>
  <c r="P239" i="5"/>
  <c r="O239" i="5"/>
  <c r="C239" i="5"/>
  <c r="B239" i="5"/>
  <c r="I239" i="5" s="1"/>
  <c r="Y238" i="5"/>
  <c r="X238" i="5"/>
  <c r="W238" i="5"/>
  <c r="V238" i="5"/>
  <c r="U238" i="5"/>
  <c r="T238" i="5"/>
  <c r="S238" i="5"/>
  <c r="R238" i="5"/>
  <c r="Q238" i="5"/>
  <c r="P238" i="5"/>
  <c r="O238" i="5"/>
  <c r="C238" i="5"/>
  <c r="B238" i="5"/>
  <c r="I238" i="5" s="1"/>
  <c r="L238" i="5" s="1"/>
  <c r="Y237" i="5"/>
  <c r="X237" i="5"/>
  <c r="W237" i="5"/>
  <c r="V237" i="5"/>
  <c r="U237" i="5"/>
  <c r="T237" i="5"/>
  <c r="S237" i="5"/>
  <c r="R237" i="5"/>
  <c r="Q237" i="5"/>
  <c r="P237" i="5"/>
  <c r="O237" i="5"/>
  <c r="C237" i="5"/>
  <c r="B237" i="5"/>
  <c r="I237" i="5" s="1"/>
  <c r="Y236" i="5"/>
  <c r="X236" i="5"/>
  <c r="W236" i="5"/>
  <c r="V236" i="5"/>
  <c r="U236" i="5"/>
  <c r="T236" i="5"/>
  <c r="S236" i="5"/>
  <c r="R236" i="5"/>
  <c r="Q236" i="5"/>
  <c r="P236" i="5"/>
  <c r="O236" i="5"/>
  <c r="C236" i="5"/>
  <c r="B236" i="5"/>
  <c r="I236" i="5" s="1"/>
  <c r="K236" i="5" s="1"/>
  <c r="Y235" i="5"/>
  <c r="X235" i="5"/>
  <c r="W235" i="5"/>
  <c r="V235" i="5"/>
  <c r="U235" i="5"/>
  <c r="T235" i="5"/>
  <c r="S235" i="5"/>
  <c r="R235" i="5"/>
  <c r="Q235" i="5"/>
  <c r="P235" i="5"/>
  <c r="O235" i="5"/>
  <c r="C235" i="5"/>
  <c r="B235" i="5"/>
  <c r="I235" i="5" s="1"/>
  <c r="Y234" i="5"/>
  <c r="X234" i="5"/>
  <c r="W234" i="5"/>
  <c r="V234" i="5"/>
  <c r="U234" i="5"/>
  <c r="T234" i="5"/>
  <c r="S234" i="5"/>
  <c r="R234" i="5"/>
  <c r="Q234" i="5"/>
  <c r="P234" i="5"/>
  <c r="O234" i="5"/>
  <c r="C234" i="5"/>
  <c r="B234" i="5"/>
  <c r="Y233" i="5"/>
  <c r="X233" i="5"/>
  <c r="W233" i="5"/>
  <c r="V233" i="5"/>
  <c r="U233" i="5"/>
  <c r="T233" i="5"/>
  <c r="S233" i="5"/>
  <c r="R233" i="5"/>
  <c r="Q233" i="5"/>
  <c r="P233" i="5"/>
  <c r="O233" i="5"/>
  <c r="C233" i="5"/>
  <c r="B233" i="5"/>
  <c r="I233" i="5" s="1"/>
  <c r="Y232" i="5"/>
  <c r="X232" i="5"/>
  <c r="W232" i="5"/>
  <c r="V232" i="5"/>
  <c r="U232" i="5"/>
  <c r="T232" i="5"/>
  <c r="S232" i="5"/>
  <c r="R232" i="5"/>
  <c r="Q232" i="5"/>
  <c r="P232" i="5"/>
  <c r="O232" i="5"/>
  <c r="C232" i="5"/>
  <c r="B232" i="5"/>
  <c r="I232" i="5" s="1"/>
  <c r="L232" i="5" s="1"/>
  <c r="Y231" i="5"/>
  <c r="X231" i="5"/>
  <c r="W231" i="5"/>
  <c r="V231" i="5"/>
  <c r="U231" i="5"/>
  <c r="T231" i="5"/>
  <c r="S231" i="5"/>
  <c r="R231" i="5"/>
  <c r="Q231" i="5"/>
  <c r="P231" i="5"/>
  <c r="O231" i="5"/>
  <c r="C231" i="5"/>
  <c r="B231" i="5"/>
  <c r="I231" i="5" s="1"/>
  <c r="L231" i="5" s="1"/>
  <c r="Y230" i="5"/>
  <c r="X230" i="5"/>
  <c r="W230" i="5"/>
  <c r="V230" i="5"/>
  <c r="U230" i="5"/>
  <c r="T230" i="5"/>
  <c r="S230" i="5"/>
  <c r="R230" i="5"/>
  <c r="Q230" i="5"/>
  <c r="P230" i="5"/>
  <c r="O230" i="5"/>
  <c r="C230" i="5"/>
  <c r="B230" i="5"/>
  <c r="I230" i="5" s="1"/>
  <c r="K230" i="5" s="1"/>
  <c r="Y229" i="5"/>
  <c r="X229" i="5"/>
  <c r="W229" i="5"/>
  <c r="V229" i="5"/>
  <c r="U229" i="5"/>
  <c r="T229" i="5"/>
  <c r="S229" i="5"/>
  <c r="R229" i="5"/>
  <c r="Q229" i="5"/>
  <c r="P229" i="5"/>
  <c r="O229" i="5"/>
  <c r="C229" i="5"/>
  <c r="B229" i="5"/>
  <c r="I229" i="5" s="1"/>
  <c r="L229" i="5" s="1"/>
  <c r="Y228" i="5"/>
  <c r="X228" i="5"/>
  <c r="W228" i="5"/>
  <c r="V228" i="5"/>
  <c r="U228" i="5"/>
  <c r="T228" i="5"/>
  <c r="S228" i="5"/>
  <c r="R228" i="5"/>
  <c r="Q228" i="5"/>
  <c r="P228" i="5"/>
  <c r="O228" i="5"/>
  <c r="C228" i="5"/>
  <c r="B228" i="5"/>
  <c r="I228" i="5" s="1"/>
  <c r="K228" i="5" s="1"/>
  <c r="Y227" i="5"/>
  <c r="X227" i="5"/>
  <c r="W227" i="5"/>
  <c r="V227" i="5"/>
  <c r="U227" i="5"/>
  <c r="T227" i="5"/>
  <c r="S227" i="5"/>
  <c r="R227" i="5"/>
  <c r="Q227" i="5"/>
  <c r="P227" i="5"/>
  <c r="O227" i="5"/>
  <c r="C227" i="5"/>
  <c r="B227" i="5"/>
  <c r="I227" i="5" s="1"/>
  <c r="Y226" i="5"/>
  <c r="X226" i="5"/>
  <c r="W226" i="5"/>
  <c r="V226" i="5"/>
  <c r="U226" i="5"/>
  <c r="T226" i="5"/>
  <c r="S226" i="5"/>
  <c r="R226" i="5"/>
  <c r="Q226" i="5"/>
  <c r="P226" i="5"/>
  <c r="O226" i="5"/>
  <c r="C226" i="5"/>
  <c r="B226" i="5"/>
  <c r="Y225" i="5"/>
  <c r="X225" i="5"/>
  <c r="W225" i="5"/>
  <c r="V225" i="5"/>
  <c r="U225" i="5"/>
  <c r="T225" i="5"/>
  <c r="S225" i="5"/>
  <c r="R225" i="5"/>
  <c r="Q225" i="5"/>
  <c r="P225" i="5"/>
  <c r="O225" i="5"/>
  <c r="C225" i="5"/>
  <c r="B225" i="5"/>
  <c r="I225" i="5" s="1"/>
  <c r="Y224" i="5"/>
  <c r="X224" i="5"/>
  <c r="W224" i="5"/>
  <c r="V224" i="5"/>
  <c r="U224" i="5"/>
  <c r="T224" i="5"/>
  <c r="S224" i="5"/>
  <c r="R224" i="5"/>
  <c r="Q224" i="5"/>
  <c r="P224" i="5"/>
  <c r="O224" i="5"/>
  <c r="C224" i="5"/>
  <c r="B224" i="5"/>
  <c r="Y223" i="5"/>
  <c r="X223" i="5"/>
  <c r="W223" i="5"/>
  <c r="V223" i="5"/>
  <c r="U223" i="5"/>
  <c r="T223" i="5"/>
  <c r="S223" i="5"/>
  <c r="R223" i="5"/>
  <c r="Q223" i="5"/>
  <c r="P223" i="5"/>
  <c r="O223" i="5"/>
  <c r="C223" i="5"/>
  <c r="B223" i="5"/>
  <c r="Y222" i="5"/>
  <c r="X222" i="5"/>
  <c r="W222" i="5"/>
  <c r="V222" i="5"/>
  <c r="U222" i="5"/>
  <c r="T222" i="5"/>
  <c r="S222" i="5"/>
  <c r="R222" i="5"/>
  <c r="Q222" i="5"/>
  <c r="P222" i="5"/>
  <c r="O222" i="5"/>
  <c r="C222" i="5"/>
  <c r="B222" i="5"/>
  <c r="I222" i="5" s="1"/>
  <c r="Y221" i="5"/>
  <c r="X221" i="5"/>
  <c r="W221" i="5"/>
  <c r="V221" i="5"/>
  <c r="U221" i="5"/>
  <c r="T221" i="5"/>
  <c r="S221" i="5"/>
  <c r="R221" i="5"/>
  <c r="Q221" i="5"/>
  <c r="P221" i="5"/>
  <c r="O221" i="5"/>
  <c r="C221" i="5"/>
  <c r="B221" i="5"/>
  <c r="Y220" i="5"/>
  <c r="X220" i="5"/>
  <c r="W220" i="5"/>
  <c r="V220" i="5"/>
  <c r="U220" i="5"/>
  <c r="T220" i="5"/>
  <c r="S220" i="5"/>
  <c r="R220" i="5"/>
  <c r="Q220" i="5"/>
  <c r="P220" i="5"/>
  <c r="O220" i="5"/>
  <c r="C220" i="5"/>
  <c r="B220" i="5"/>
  <c r="Y219" i="5"/>
  <c r="X219" i="5"/>
  <c r="W219" i="5"/>
  <c r="V219" i="5"/>
  <c r="U219" i="5"/>
  <c r="T219" i="5"/>
  <c r="S219" i="5"/>
  <c r="R219" i="5"/>
  <c r="Q219" i="5"/>
  <c r="P219" i="5"/>
  <c r="O219" i="5"/>
  <c r="C219" i="5"/>
  <c r="B219" i="5"/>
  <c r="I219" i="5" s="1"/>
  <c r="Y218" i="5"/>
  <c r="X218" i="5"/>
  <c r="W218" i="5"/>
  <c r="V218" i="5"/>
  <c r="U218" i="5"/>
  <c r="T218" i="5"/>
  <c r="S218" i="5"/>
  <c r="R218" i="5"/>
  <c r="Q218" i="5"/>
  <c r="P218" i="5"/>
  <c r="O218" i="5"/>
  <c r="C218" i="5"/>
  <c r="B218" i="5"/>
  <c r="I218" i="5" s="1"/>
  <c r="Y217" i="5"/>
  <c r="X217" i="5"/>
  <c r="W217" i="5"/>
  <c r="V217" i="5"/>
  <c r="U217" i="5"/>
  <c r="T217" i="5"/>
  <c r="S217" i="5"/>
  <c r="R217" i="5"/>
  <c r="Q217" i="5"/>
  <c r="P217" i="5"/>
  <c r="O217" i="5"/>
  <c r="C217" i="5"/>
  <c r="B217" i="5"/>
  <c r="I217" i="5" s="1"/>
  <c r="Y216" i="5"/>
  <c r="X216" i="5"/>
  <c r="W216" i="5"/>
  <c r="V216" i="5"/>
  <c r="U216" i="5"/>
  <c r="T216" i="5"/>
  <c r="S216" i="5"/>
  <c r="R216" i="5"/>
  <c r="Q216" i="5"/>
  <c r="P216" i="5"/>
  <c r="O216" i="5"/>
  <c r="C216" i="5"/>
  <c r="B216" i="5"/>
  <c r="Y215" i="5"/>
  <c r="X215" i="5"/>
  <c r="W215" i="5"/>
  <c r="V215" i="5"/>
  <c r="U215" i="5"/>
  <c r="T215" i="5"/>
  <c r="S215" i="5"/>
  <c r="R215" i="5"/>
  <c r="Q215" i="5"/>
  <c r="P215" i="5"/>
  <c r="O215" i="5"/>
  <c r="C215" i="5"/>
  <c r="B215" i="5"/>
  <c r="I215" i="5" s="1"/>
  <c r="L215" i="5" s="1"/>
  <c r="Y214" i="5"/>
  <c r="X214" i="5"/>
  <c r="W214" i="5"/>
  <c r="V214" i="5"/>
  <c r="U214" i="5"/>
  <c r="T214" i="5"/>
  <c r="S214" i="5"/>
  <c r="R214" i="5"/>
  <c r="Q214" i="5"/>
  <c r="P214" i="5"/>
  <c r="O214" i="5"/>
  <c r="C214" i="5"/>
  <c r="B214" i="5"/>
  <c r="G214" i="5" s="1"/>
  <c r="Y213" i="5"/>
  <c r="X213" i="5"/>
  <c r="W213" i="5"/>
  <c r="V213" i="5"/>
  <c r="U213" i="5"/>
  <c r="T213" i="5"/>
  <c r="S213" i="5"/>
  <c r="R213" i="5"/>
  <c r="Q213" i="5"/>
  <c r="P213" i="5"/>
  <c r="O213" i="5"/>
  <c r="C213" i="5"/>
  <c r="B213" i="5"/>
  <c r="I213" i="5" s="1"/>
  <c r="Y212" i="5"/>
  <c r="X212" i="5"/>
  <c r="W212" i="5"/>
  <c r="V212" i="5"/>
  <c r="U212" i="5"/>
  <c r="T212" i="5"/>
  <c r="S212" i="5"/>
  <c r="R212" i="5"/>
  <c r="Q212" i="5"/>
  <c r="P212" i="5"/>
  <c r="O212" i="5"/>
  <c r="C212" i="5"/>
  <c r="B212" i="5"/>
  <c r="I212" i="5" s="1"/>
  <c r="Y211" i="5"/>
  <c r="X211" i="5"/>
  <c r="W211" i="5"/>
  <c r="V211" i="5"/>
  <c r="U211" i="5"/>
  <c r="T211" i="5"/>
  <c r="S211" i="5"/>
  <c r="R211" i="5"/>
  <c r="Q211" i="5"/>
  <c r="P211" i="5"/>
  <c r="O211" i="5"/>
  <c r="C211" i="5"/>
  <c r="B211" i="5"/>
  <c r="I211" i="5" s="1"/>
  <c r="Y210" i="5"/>
  <c r="X210" i="5"/>
  <c r="W210" i="5"/>
  <c r="V210" i="5"/>
  <c r="U210" i="5"/>
  <c r="T210" i="5"/>
  <c r="S210" i="5"/>
  <c r="R210" i="5"/>
  <c r="Q210" i="5"/>
  <c r="P210" i="5"/>
  <c r="O210" i="5"/>
  <c r="C210" i="5"/>
  <c r="B210" i="5"/>
  <c r="Y209" i="5"/>
  <c r="X209" i="5"/>
  <c r="W209" i="5"/>
  <c r="V209" i="5"/>
  <c r="U209" i="5"/>
  <c r="T209" i="5"/>
  <c r="S209" i="5"/>
  <c r="R209" i="5"/>
  <c r="Q209" i="5"/>
  <c r="P209" i="5"/>
  <c r="O209" i="5"/>
  <c r="C209" i="5"/>
  <c r="B209" i="5"/>
  <c r="I209" i="5" s="1"/>
  <c r="L209" i="5" s="1"/>
  <c r="Y208" i="5"/>
  <c r="X208" i="5"/>
  <c r="W208" i="5"/>
  <c r="V208" i="5"/>
  <c r="U208" i="5"/>
  <c r="T208" i="5"/>
  <c r="S208" i="5"/>
  <c r="R208" i="5"/>
  <c r="Q208" i="5"/>
  <c r="P208" i="5"/>
  <c r="O208" i="5"/>
  <c r="C208" i="5"/>
  <c r="B208" i="5"/>
  <c r="Y207" i="5"/>
  <c r="X207" i="5"/>
  <c r="W207" i="5"/>
  <c r="V207" i="5"/>
  <c r="U207" i="5"/>
  <c r="T207" i="5"/>
  <c r="S207" i="5"/>
  <c r="R207" i="5"/>
  <c r="Q207" i="5"/>
  <c r="P207" i="5"/>
  <c r="O207" i="5"/>
  <c r="C207" i="5"/>
  <c r="B207" i="5"/>
  <c r="Y206" i="5"/>
  <c r="X206" i="5"/>
  <c r="W206" i="5"/>
  <c r="V206" i="5"/>
  <c r="U206" i="5"/>
  <c r="T206" i="5"/>
  <c r="S206" i="5"/>
  <c r="R206" i="5"/>
  <c r="Q206" i="5"/>
  <c r="P206" i="5"/>
  <c r="O206" i="5"/>
  <c r="C206" i="5"/>
  <c r="B206" i="5"/>
  <c r="I206" i="5" s="1"/>
  <c r="Y205" i="5"/>
  <c r="X205" i="5"/>
  <c r="W205" i="5"/>
  <c r="V205" i="5"/>
  <c r="U205" i="5"/>
  <c r="T205" i="5"/>
  <c r="S205" i="5"/>
  <c r="R205" i="5"/>
  <c r="Q205" i="5"/>
  <c r="P205" i="5"/>
  <c r="O205" i="5"/>
  <c r="C205" i="5"/>
  <c r="B205" i="5"/>
  <c r="I205" i="5" s="1"/>
  <c r="Y204" i="5"/>
  <c r="X204" i="5"/>
  <c r="W204" i="5"/>
  <c r="V204" i="5"/>
  <c r="U204" i="5"/>
  <c r="T204" i="5"/>
  <c r="S204" i="5"/>
  <c r="R204" i="5"/>
  <c r="Q204" i="5"/>
  <c r="P204" i="5"/>
  <c r="O204" i="5"/>
  <c r="C204" i="5"/>
  <c r="B204" i="5"/>
  <c r="I204" i="5" s="1"/>
  <c r="Y203" i="5"/>
  <c r="X203" i="5"/>
  <c r="W203" i="5"/>
  <c r="V203" i="5"/>
  <c r="U203" i="5"/>
  <c r="T203" i="5"/>
  <c r="S203" i="5"/>
  <c r="R203" i="5"/>
  <c r="Q203" i="5"/>
  <c r="P203" i="5"/>
  <c r="O203" i="5"/>
  <c r="C203" i="5"/>
  <c r="B203" i="5"/>
  <c r="Y202" i="5"/>
  <c r="X202" i="5"/>
  <c r="W202" i="5"/>
  <c r="V202" i="5"/>
  <c r="U202" i="5"/>
  <c r="T202" i="5"/>
  <c r="S202" i="5"/>
  <c r="R202" i="5"/>
  <c r="Q202" i="5"/>
  <c r="P202" i="5"/>
  <c r="O202" i="5"/>
  <c r="C202" i="5"/>
  <c r="B202" i="5"/>
  <c r="Y201" i="5"/>
  <c r="X201" i="5"/>
  <c r="W201" i="5"/>
  <c r="V201" i="5"/>
  <c r="U201" i="5"/>
  <c r="T201" i="5"/>
  <c r="S201" i="5"/>
  <c r="R201" i="5"/>
  <c r="Q201" i="5"/>
  <c r="P201" i="5"/>
  <c r="O201" i="5"/>
  <c r="C201" i="5"/>
  <c r="B201" i="5"/>
  <c r="G201" i="5" s="1"/>
  <c r="Y200" i="5"/>
  <c r="X200" i="5"/>
  <c r="W200" i="5"/>
  <c r="V200" i="5"/>
  <c r="U200" i="5"/>
  <c r="T200" i="5"/>
  <c r="S200" i="5"/>
  <c r="R200" i="5"/>
  <c r="Q200" i="5"/>
  <c r="P200" i="5"/>
  <c r="O200" i="5"/>
  <c r="C200" i="5"/>
  <c r="B200" i="5"/>
  <c r="G200" i="5" s="1"/>
  <c r="Y199" i="5"/>
  <c r="X199" i="5"/>
  <c r="W199" i="5"/>
  <c r="V199" i="5"/>
  <c r="U199" i="5"/>
  <c r="T199" i="5"/>
  <c r="S199" i="5"/>
  <c r="R199" i="5"/>
  <c r="Q199" i="5"/>
  <c r="P199" i="5"/>
  <c r="O199" i="5"/>
  <c r="C199" i="5"/>
  <c r="B199" i="5"/>
  <c r="I199" i="5" s="1"/>
  <c r="Y198" i="5"/>
  <c r="X198" i="5"/>
  <c r="W198" i="5"/>
  <c r="V198" i="5"/>
  <c r="U198" i="5"/>
  <c r="T198" i="5"/>
  <c r="S198" i="5"/>
  <c r="R198" i="5"/>
  <c r="Q198" i="5"/>
  <c r="P198" i="5"/>
  <c r="O198" i="5"/>
  <c r="C198" i="5"/>
  <c r="B198" i="5"/>
  <c r="I198" i="5" s="1"/>
  <c r="Y197" i="5"/>
  <c r="X197" i="5"/>
  <c r="W197" i="5"/>
  <c r="V197" i="5"/>
  <c r="U197" i="5"/>
  <c r="T197" i="5"/>
  <c r="S197" i="5"/>
  <c r="R197" i="5"/>
  <c r="Q197" i="5"/>
  <c r="P197" i="5"/>
  <c r="O197" i="5"/>
  <c r="C197" i="5"/>
  <c r="B197" i="5"/>
  <c r="I197" i="5" s="1"/>
  <c r="L197" i="5" s="1"/>
  <c r="Y196" i="5"/>
  <c r="X196" i="5"/>
  <c r="W196" i="5"/>
  <c r="V196" i="5"/>
  <c r="U196" i="5"/>
  <c r="T196" i="5"/>
  <c r="S196" i="5"/>
  <c r="R196" i="5"/>
  <c r="Q196" i="5"/>
  <c r="P196" i="5"/>
  <c r="O196" i="5"/>
  <c r="C196" i="5"/>
  <c r="B196" i="5"/>
  <c r="G196" i="5" s="1"/>
  <c r="Y195" i="5"/>
  <c r="X195" i="5"/>
  <c r="W195" i="5"/>
  <c r="V195" i="5"/>
  <c r="U195" i="5"/>
  <c r="T195" i="5"/>
  <c r="S195" i="5"/>
  <c r="R195" i="5"/>
  <c r="Q195" i="5"/>
  <c r="P195" i="5"/>
  <c r="O195" i="5"/>
  <c r="C195" i="5"/>
  <c r="B195" i="5"/>
  <c r="I195" i="5" s="1"/>
  <c r="Y194" i="5"/>
  <c r="X194" i="5"/>
  <c r="W194" i="5"/>
  <c r="V194" i="5"/>
  <c r="U194" i="5"/>
  <c r="T194" i="5"/>
  <c r="S194" i="5"/>
  <c r="R194" i="5"/>
  <c r="Q194" i="5"/>
  <c r="P194" i="5"/>
  <c r="O194" i="5"/>
  <c r="C194" i="5"/>
  <c r="B194" i="5"/>
  <c r="Y193" i="5"/>
  <c r="X193" i="5"/>
  <c r="W193" i="5"/>
  <c r="V193" i="5"/>
  <c r="U193" i="5"/>
  <c r="T193" i="5"/>
  <c r="S193" i="5"/>
  <c r="R193" i="5"/>
  <c r="Q193" i="5"/>
  <c r="P193" i="5"/>
  <c r="O193" i="5"/>
  <c r="C193" i="5"/>
  <c r="B193" i="5"/>
  <c r="Y192" i="5"/>
  <c r="X192" i="5"/>
  <c r="W192" i="5"/>
  <c r="V192" i="5"/>
  <c r="U192" i="5"/>
  <c r="T192" i="5"/>
  <c r="S192" i="5"/>
  <c r="R192" i="5"/>
  <c r="Q192" i="5"/>
  <c r="P192" i="5"/>
  <c r="O192" i="5"/>
  <c r="C192" i="5"/>
  <c r="B192" i="5"/>
  <c r="I192" i="5" s="1"/>
  <c r="K192" i="5" s="1"/>
  <c r="Y191" i="5"/>
  <c r="X191" i="5"/>
  <c r="W191" i="5"/>
  <c r="V191" i="5"/>
  <c r="U191" i="5"/>
  <c r="T191" i="5"/>
  <c r="S191" i="5"/>
  <c r="R191" i="5"/>
  <c r="Q191" i="5"/>
  <c r="P191" i="5"/>
  <c r="O191" i="5"/>
  <c r="C191" i="5"/>
  <c r="B191" i="5"/>
  <c r="I191" i="5" s="1"/>
  <c r="L191" i="5" s="1"/>
  <c r="Y190" i="5"/>
  <c r="X190" i="5"/>
  <c r="W190" i="5"/>
  <c r="V190" i="5"/>
  <c r="U190" i="5"/>
  <c r="T190" i="5"/>
  <c r="S190" i="5"/>
  <c r="R190" i="5"/>
  <c r="Q190" i="5"/>
  <c r="P190" i="5"/>
  <c r="O190" i="5"/>
  <c r="C190" i="5"/>
  <c r="B190" i="5"/>
  <c r="Y189" i="5"/>
  <c r="X189" i="5"/>
  <c r="W189" i="5"/>
  <c r="V189" i="5"/>
  <c r="U189" i="5"/>
  <c r="T189" i="5"/>
  <c r="S189" i="5"/>
  <c r="R189" i="5"/>
  <c r="Q189" i="5"/>
  <c r="P189" i="5"/>
  <c r="O189" i="5"/>
  <c r="C189" i="5"/>
  <c r="B189" i="5"/>
  <c r="I189" i="5" s="1"/>
  <c r="Y188" i="5"/>
  <c r="X188" i="5"/>
  <c r="W188" i="5"/>
  <c r="V188" i="5"/>
  <c r="U188" i="5"/>
  <c r="T188" i="5"/>
  <c r="S188" i="5"/>
  <c r="R188" i="5"/>
  <c r="Q188" i="5"/>
  <c r="P188" i="5"/>
  <c r="O188" i="5"/>
  <c r="C188" i="5"/>
  <c r="B188" i="5"/>
  <c r="Y187" i="5"/>
  <c r="X187" i="5"/>
  <c r="W187" i="5"/>
  <c r="V187" i="5"/>
  <c r="U187" i="5"/>
  <c r="T187" i="5"/>
  <c r="S187" i="5"/>
  <c r="R187" i="5"/>
  <c r="Q187" i="5"/>
  <c r="P187" i="5"/>
  <c r="O187" i="5"/>
  <c r="C187" i="5"/>
  <c r="B187" i="5"/>
  <c r="I187" i="5" s="1"/>
  <c r="Y186" i="5"/>
  <c r="X186" i="5"/>
  <c r="W186" i="5"/>
  <c r="V186" i="5"/>
  <c r="U186" i="5"/>
  <c r="T186" i="5"/>
  <c r="S186" i="5"/>
  <c r="R186" i="5"/>
  <c r="Q186" i="5"/>
  <c r="P186" i="5"/>
  <c r="O186" i="5"/>
  <c r="C186" i="5"/>
  <c r="Z186" i="5" s="1"/>
  <c r="AA186" i="5" s="1"/>
  <c r="B186" i="5"/>
  <c r="I186" i="5" s="1"/>
  <c r="Y185" i="5"/>
  <c r="X185" i="5"/>
  <c r="W185" i="5"/>
  <c r="V185" i="5"/>
  <c r="U185" i="5"/>
  <c r="T185" i="5"/>
  <c r="S185" i="5"/>
  <c r="R185" i="5"/>
  <c r="Q185" i="5"/>
  <c r="P185" i="5"/>
  <c r="O185" i="5"/>
  <c r="C185" i="5"/>
  <c r="B185" i="5"/>
  <c r="Y184" i="5"/>
  <c r="X184" i="5"/>
  <c r="W184" i="5"/>
  <c r="V184" i="5"/>
  <c r="U184" i="5"/>
  <c r="T184" i="5"/>
  <c r="S184" i="5"/>
  <c r="R184" i="5"/>
  <c r="Q184" i="5"/>
  <c r="P184" i="5"/>
  <c r="O184" i="5"/>
  <c r="C184" i="5"/>
  <c r="B184" i="5"/>
  <c r="Y183" i="5"/>
  <c r="X183" i="5"/>
  <c r="W183" i="5"/>
  <c r="V183" i="5"/>
  <c r="U183" i="5"/>
  <c r="T183" i="5"/>
  <c r="S183" i="5"/>
  <c r="R183" i="5"/>
  <c r="Q183" i="5"/>
  <c r="P183" i="5"/>
  <c r="O183" i="5"/>
  <c r="C183" i="5"/>
  <c r="B183" i="5"/>
  <c r="I183" i="5" s="1"/>
  <c r="L183" i="5" s="1"/>
  <c r="Y182" i="5"/>
  <c r="X182" i="5"/>
  <c r="W182" i="5"/>
  <c r="V182" i="5"/>
  <c r="U182" i="5"/>
  <c r="T182" i="5"/>
  <c r="S182" i="5"/>
  <c r="R182" i="5"/>
  <c r="Q182" i="5"/>
  <c r="P182" i="5"/>
  <c r="O182" i="5"/>
  <c r="C182" i="5"/>
  <c r="B182" i="5"/>
  <c r="Y181" i="5"/>
  <c r="X181" i="5"/>
  <c r="W181" i="5"/>
  <c r="V181" i="5"/>
  <c r="U181" i="5"/>
  <c r="T181" i="5"/>
  <c r="S181" i="5"/>
  <c r="R181" i="5"/>
  <c r="Q181" i="5"/>
  <c r="P181" i="5"/>
  <c r="O181" i="5"/>
  <c r="C181" i="5"/>
  <c r="B181" i="5"/>
  <c r="I181" i="5" s="1"/>
  <c r="Y180" i="5"/>
  <c r="X180" i="5"/>
  <c r="W180" i="5"/>
  <c r="V180" i="5"/>
  <c r="U180" i="5"/>
  <c r="T180" i="5"/>
  <c r="S180" i="5"/>
  <c r="R180" i="5"/>
  <c r="Q180" i="5"/>
  <c r="P180" i="5"/>
  <c r="O180" i="5"/>
  <c r="C180" i="5"/>
  <c r="B180" i="5"/>
  <c r="G180" i="5" s="1"/>
  <c r="Y179" i="5"/>
  <c r="X179" i="5"/>
  <c r="W179" i="5"/>
  <c r="V179" i="5"/>
  <c r="U179" i="5"/>
  <c r="T179" i="5"/>
  <c r="S179" i="5"/>
  <c r="R179" i="5"/>
  <c r="Q179" i="5"/>
  <c r="P179" i="5"/>
  <c r="O179" i="5"/>
  <c r="C179" i="5"/>
  <c r="B179" i="5"/>
  <c r="Y178" i="5"/>
  <c r="X178" i="5"/>
  <c r="W178" i="5"/>
  <c r="V178" i="5"/>
  <c r="U178" i="5"/>
  <c r="T178" i="5"/>
  <c r="S178" i="5"/>
  <c r="R178" i="5"/>
  <c r="Q178" i="5"/>
  <c r="P178" i="5"/>
  <c r="O178" i="5"/>
  <c r="C178" i="5"/>
  <c r="B178" i="5"/>
  <c r="Y177" i="5"/>
  <c r="X177" i="5"/>
  <c r="W177" i="5"/>
  <c r="V177" i="5"/>
  <c r="U177" i="5"/>
  <c r="T177" i="5"/>
  <c r="S177" i="5"/>
  <c r="R177" i="5"/>
  <c r="Q177" i="5"/>
  <c r="P177" i="5"/>
  <c r="O177" i="5"/>
  <c r="C177" i="5"/>
  <c r="B177" i="5"/>
  <c r="I177" i="5" s="1"/>
  <c r="K177" i="5" s="1"/>
  <c r="Y176" i="5"/>
  <c r="X176" i="5"/>
  <c r="W176" i="5"/>
  <c r="V176" i="5"/>
  <c r="U176" i="5"/>
  <c r="T176" i="5"/>
  <c r="S176" i="5"/>
  <c r="R176" i="5"/>
  <c r="Q176" i="5"/>
  <c r="P176" i="5"/>
  <c r="O176" i="5"/>
  <c r="C176" i="5"/>
  <c r="B176" i="5"/>
  <c r="G176" i="5" s="1"/>
  <c r="Y175" i="5"/>
  <c r="X175" i="5"/>
  <c r="W175" i="5"/>
  <c r="V175" i="5"/>
  <c r="U175" i="5"/>
  <c r="T175" i="5"/>
  <c r="S175" i="5"/>
  <c r="R175" i="5"/>
  <c r="Q175" i="5"/>
  <c r="P175" i="5"/>
  <c r="O175" i="5"/>
  <c r="C175" i="5"/>
  <c r="B175" i="5"/>
  <c r="I175" i="5" s="1"/>
  <c r="Y174" i="5"/>
  <c r="X174" i="5"/>
  <c r="W174" i="5"/>
  <c r="V174" i="5"/>
  <c r="U174" i="5"/>
  <c r="T174" i="5"/>
  <c r="S174" i="5"/>
  <c r="R174" i="5"/>
  <c r="Q174" i="5"/>
  <c r="P174" i="5"/>
  <c r="O174" i="5"/>
  <c r="C174" i="5"/>
  <c r="Z174" i="5" s="1"/>
  <c r="AA174" i="5" s="1"/>
  <c r="B174" i="5"/>
  <c r="G174" i="5" s="1"/>
  <c r="Y173" i="5"/>
  <c r="X173" i="5"/>
  <c r="W173" i="5"/>
  <c r="V173" i="5"/>
  <c r="U173" i="5"/>
  <c r="T173" i="5"/>
  <c r="S173" i="5"/>
  <c r="R173" i="5"/>
  <c r="Q173" i="5"/>
  <c r="P173" i="5"/>
  <c r="O173" i="5"/>
  <c r="C173" i="5"/>
  <c r="B173" i="5"/>
  <c r="I173" i="5" s="1"/>
  <c r="Y172" i="5"/>
  <c r="X172" i="5"/>
  <c r="W172" i="5"/>
  <c r="V172" i="5"/>
  <c r="U172" i="5"/>
  <c r="T172" i="5"/>
  <c r="S172" i="5"/>
  <c r="R172" i="5"/>
  <c r="Q172" i="5"/>
  <c r="P172" i="5"/>
  <c r="O172" i="5"/>
  <c r="C172" i="5"/>
  <c r="B172" i="5"/>
  <c r="Y171" i="5"/>
  <c r="X171" i="5"/>
  <c r="W171" i="5"/>
  <c r="V171" i="5"/>
  <c r="U171" i="5"/>
  <c r="T171" i="5"/>
  <c r="S171" i="5"/>
  <c r="R171" i="5"/>
  <c r="Q171" i="5"/>
  <c r="P171" i="5"/>
  <c r="O171" i="5"/>
  <c r="C171" i="5"/>
  <c r="H171" i="5" s="1"/>
  <c r="B171" i="5"/>
  <c r="I171" i="5" s="1"/>
  <c r="L171" i="5" s="1"/>
  <c r="Y170" i="5"/>
  <c r="X170" i="5"/>
  <c r="W170" i="5"/>
  <c r="V170" i="5"/>
  <c r="U170" i="5"/>
  <c r="T170" i="5"/>
  <c r="S170" i="5"/>
  <c r="R170" i="5"/>
  <c r="Q170" i="5"/>
  <c r="P170" i="5"/>
  <c r="O170" i="5"/>
  <c r="C170" i="5"/>
  <c r="B170" i="5"/>
  <c r="Y169" i="5"/>
  <c r="X169" i="5"/>
  <c r="W169" i="5"/>
  <c r="V169" i="5"/>
  <c r="U169" i="5"/>
  <c r="T169" i="5"/>
  <c r="S169" i="5"/>
  <c r="R169" i="5"/>
  <c r="Q169" i="5"/>
  <c r="P169" i="5"/>
  <c r="O169" i="5"/>
  <c r="C169" i="5"/>
  <c r="B169" i="5"/>
  <c r="I169" i="5" s="1"/>
  <c r="Y168" i="5"/>
  <c r="X168" i="5"/>
  <c r="W168" i="5"/>
  <c r="V168" i="5"/>
  <c r="U168" i="5"/>
  <c r="T168" i="5"/>
  <c r="S168" i="5"/>
  <c r="R168" i="5"/>
  <c r="Q168" i="5"/>
  <c r="P168" i="5"/>
  <c r="O168" i="5"/>
  <c r="C168" i="5"/>
  <c r="B168" i="5"/>
  <c r="Y167" i="5"/>
  <c r="X167" i="5"/>
  <c r="W167" i="5"/>
  <c r="V167" i="5"/>
  <c r="U167" i="5"/>
  <c r="T167" i="5"/>
  <c r="S167" i="5"/>
  <c r="R167" i="5"/>
  <c r="Q167" i="5"/>
  <c r="P167" i="5"/>
  <c r="O167" i="5"/>
  <c r="C167" i="5"/>
  <c r="B167" i="5"/>
  <c r="Y166" i="5"/>
  <c r="X166" i="5"/>
  <c r="W166" i="5"/>
  <c r="V166" i="5"/>
  <c r="U166" i="5"/>
  <c r="T166" i="5"/>
  <c r="S166" i="5"/>
  <c r="R166" i="5"/>
  <c r="Q166" i="5"/>
  <c r="P166" i="5"/>
  <c r="O166" i="5"/>
  <c r="C166" i="5"/>
  <c r="B166" i="5"/>
  <c r="Y165" i="5"/>
  <c r="X165" i="5"/>
  <c r="W165" i="5"/>
  <c r="V165" i="5"/>
  <c r="U165" i="5"/>
  <c r="T165" i="5"/>
  <c r="S165" i="5"/>
  <c r="R165" i="5"/>
  <c r="Q165" i="5"/>
  <c r="P165" i="5"/>
  <c r="O165" i="5"/>
  <c r="C165" i="5"/>
  <c r="B165" i="5"/>
  <c r="I165" i="5" s="1"/>
  <c r="Y164" i="5"/>
  <c r="X164" i="5"/>
  <c r="W164" i="5"/>
  <c r="V164" i="5"/>
  <c r="U164" i="5"/>
  <c r="T164" i="5"/>
  <c r="S164" i="5"/>
  <c r="R164" i="5"/>
  <c r="Q164" i="5"/>
  <c r="P164" i="5"/>
  <c r="O164" i="5"/>
  <c r="C164" i="5"/>
  <c r="B164" i="5"/>
  <c r="G164" i="5" s="1"/>
  <c r="Y163" i="5"/>
  <c r="X163" i="5"/>
  <c r="W163" i="5"/>
  <c r="V163" i="5"/>
  <c r="U163" i="5"/>
  <c r="T163" i="5"/>
  <c r="S163" i="5"/>
  <c r="R163" i="5"/>
  <c r="Q163" i="5"/>
  <c r="P163" i="5"/>
  <c r="O163" i="5"/>
  <c r="C163" i="5"/>
  <c r="B163" i="5"/>
  <c r="G163" i="5" s="1"/>
  <c r="Y162" i="5"/>
  <c r="X162" i="5"/>
  <c r="W162" i="5"/>
  <c r="V162" i="5"/>
  <c r="U162" i="5"/>
  <c r="T162" i="5"/>
  <c r="S162" i="5"/>
  <c r="R162" i="5"/>
  <c r="Q162" i="5"/>
  <c r="P162" i="5"/>
  <c r="O162" i="5"/>
  <c r="C162" i="5"/>
  <c r="B162" i="5"/>
  <c r="G162" i="5" s="1"/>
  <c r="Y161" i="5"/>
  <c r="X161" i="5"/>
  <c r="W161" i="5"/>
  <c r="V161" i="5"/>
  <c r="U161" i="5"/>
  <c r="T161" i="5"/>
  <c r="S161" i="5"/>
  <c r="R161" i="5"/>
  <c r="Q161" i="5"/>
  <c r="P161" i="5"/>
  <c r="O161" i="5"/>
  <c r="C161" i="5"/>
  <c r="H161" i="5" s="1"/>
  <c r="B161" i="5"/>
  <c r="I161" i="5" s="1"/>
  <c r="Y160" i="5"/>
  <c r="X160" i="5"/>
  <c r="W160" i="5"/>
  <c r="V160" i="5"/>
  <c r="U160" i="5"/>
  <c r="T160" i="5"/>
  <c r="S160" i="5"/>
  <c r="R160" i="5"/>
  <c r="Q160" i="5"/>
  <c r="P160" i="5"/>
  <c r="O160" i="5"/>
  <c r="C160" i="5"/>
  <c r="B160" i="5"/>
  <c r="Y159" i="5"/>
  <c r="X159" i="5"/>
  <c r="W159" i="5"/>
  <c r="V159" i="5"/>
  <c r="U159" i="5"/>
  <c r="T159" i="5"/>
  <c r="S159" i="5"/>
  <c r="R159" i="5"/>
  <c r="Q159" i="5"/>
  <c r="P159" i="5"/>
  <c r="O159" i="5"/>
  <c r="C159" i="5"/>
  <c r="B159" i="5"/>
  <c r="I159" i="5" s="1"/>
  <c r="L159" i="5" s="1"/>
  <c r="Y158" i="5"/>
  <c r="X158" i="5"/>
  <c r="W158" i="5"/>
  <c r="V158" i="5"/>
  <c r="U158" i="5"/>
  <c r="T158" i="5"/>
  <c r="S158" i="5"/>
  <c r="R158" i="5"/>
  <c r="Q158" i="5"/>
  <c r="P158" i="5"/>
  <c r="O158" i="5"/>
  <c r="C158" i="5"/>
  <c r="Z158" i="5" s="1"/>
  <c r="AA158" i="5" s="1"/>
  <c r="B158" i="5"/>
  <c r="G158" i="5" s="1"/>
  <c r="Y157" i="5"/>
  <c r="X157" i="5"/>
  <c r="W157" i="5"/>
  <c r="V157" i="5"/>
  <c r="U157" i="5"/>
  <c r="T157" i="5"/>
  <c r="S157" i="5"/>
  <c r="R157" i="5"/>
  <c r="Q157" i="5"/>
  <c r="P157" i="5"/>
  <c r="O157" i="5"/>
  <c r="C157" i="5"/>
  <c r="B157" i="5"/>
  <c r="G157" i="5" s="1"/>
  <c r="Y156" i="5"/>
  <c r="X156" i="5"/>
  <c r="W156" i="5"/>
  <c r="V156" i="5"/>
  <c r="U156" i="5"/>
  <c r="T156" i="5"/>
  <c r="S156" i="5"/>
  <c r="R156" i="5"/>
  <c r="Q156" i="5"/>
  <c r="P156" i="5"/>
  <c r="O156" i="5"/>
  <c r="C156" i="5"/>
  <c r="B156" i="5"/>
  <c r="I156" i="5" s="1"/>
  <c r="L156" i="5" s="1"/>
  <c r="Y155" i="5"/>
  <c r="X155" i="5"/>
  <c r="W155" i="5"/>
  <c r="V155" i="5"/>
  <c r="U155" i="5"/>
  <c r="T155" i="5"/>
  <c r="S155" i="5"/>
  <c r="R155" i="5"/>
  <c r="Q155" i="5"/>
  <c r="P155" i="5"/>
  <c r="O155" i="5"/>
  <c r="C155" i="5"/>
  <c r="Z155" i="5" s="1"/>
  <c r="AA155" i="5" s="1"/>
  <c r="B155" i="5"/>
  <c r="I155" i="5" s="1"/>
  <c r="Y154" i="5"/>
  <c r="X154" i="5"/>
  <c r="W154" i="5"/>
  <c r="V154" i="5"/>
  <c r="U154" i="5"/>
  <c r="T154" i="5"/>
  <c r="S154" i="5"/>
  <c r="R154" i="5"/>
  <c r="Q154" i="5"/>
  <c r="P154" i="5"/>
  <c r="O154" i="5"/>
  <c r="C154" i="5"/>
  <c r="B154" i="5"/>
  <c r="I154" i="5" s="1"/>
  <c r="Y153" i="5"/>
  <c r="X153" i="5"/>
  <c r="W153" i="5"/>
  <c r="V153" i="5"/>
  <c r="U153" i="5"/>
  <c r="T153" i="5"/>
  <c r="S153" i="5"/>
  <c r="R153" i="5"/>
  <c r="Q153" i="5"/>
  <c r="P153" i="5"/>
  <c r="O153" i="5"/>
  <c r="C153" i="5"/>
  <c r="B153" i="5"/>
  <c r="Y152" i="5"/>
  <c r="X152" i="5"/>
  <c r="W152" i="5"/>
  <c r="V152" i="5"/>
  <c r="U152" i="5"/>
  <c r="T152" i="5"/>
  <c r="S152" i="5"/>
  <c r="R152" i="5"/>
  <c r="Q152" i="5"/>
  <c r="P152" i="5"/>
  <c r="O152" i="5"/>
  <c r="I152" i="5"/>
  <c r="L152" i="5" s="1"/>
  <c r="C152" i="5"/>
  <c r="B152" i="5"/>
  <c r="G152" i="5" s="1"/>
  <c r="Y151" i="5"/>
  <c r="X151" i="5"/>
  <c r="W151" i="5"/>
  <c r="V151" i="5"/>
  <c r="U151" i="5"/>
  <c r="T151" i="5"/>
  <c r="S151" i="5"/>
  <c r="R151" i="5"/>
  <c r="Q151" i="5"/>
  <c r="P151" i="5"/>
  <c r="O151" i="5"/>
  <c r="C151" i="5"/>
  <c r="B151" i="5"/>
  <c r="I151" i="5" s="1"/>
  <c r="L151" i="5" s="1"/>
  <c r="Y150" i="5"/>
  <c r="X150" i="5"/>
  <c r="W150" i="5"/>
  <c r="V150" i="5"/>
  <c r="U150" i="5"/>
  <c r="T150" i="5"/>
  <c r="S150" i="5"/>
  <c r="R150" i="5"/>
  <c r="Q150" i="5"/>
  <c r="P150" i="5"/>
  <c r="O150" i="5"/>
  <c r="C150" i="5"/>
  <c r="B150" i="5"/>
  <c r="I150" i="5" s="1"/>
  <c r="Y149" i="5"/>
  <c r="X149" i="5"/>
  <c r="W149" i="5"/>
  <c r="V149" i="5"/>
  <c r="U149" i="5"/>
  <c r="T149" i="5"/>
  <c r="S149" i="5"/>
  <c r="R149" i="5"/>
  <c r="Q149" i="5"/>
  <c r="P149" i="5"/>
  <c r="O149" i="5"/>
  <c r="K149" i="5"/>
  <c r="C149" i="5"/>
  <c r="B149" i="5"/>
  <c r="I149" i="5" s="1"/>
  <c r="L149" i="5" s="1"/>
  <c r="Y148" i="5"/>
  <c r="X148" i="5"/>
  <c r="W148" i="5"/>
  <c r="V148" i="5"/>
  <c r="U148" i="5"/>
  <c r="T148" i="5"/>
  <c r="S148" i="5"/>
  <c r="R148" i="5"/>
  <c r="Q148" i="5"/>
  <c r="P148" i="5"/>
  <c r="O148" i="5"/>
  <c r="C148" i="5"/>
  <c r="B148" i="5"/>
  <c r="Y147" i="5"/>
  <c r="X147" i="5"/>
  <c r="W147" i="5"/>
  <c r="V147" i="5"/>
  <c r="U147" i="5"/>
  <c r="T147" i="5"/>
  <c r="S147" i="5"/>
  <c r="R147" i="5"/>
  <c r="Q147" i="5"/>
  <c r="P147" i="5"/>
  <c r="O147" i="5"/>
  <c r="C147" i="5"/>
  <c r="B147" i="5"/>
  <c r="Y146" i="5"/>
  <c r="X146" i="5"/>
  <c r="W146" i="5"/>
  <c r="V146" i="5"/>
  <c r="U146" i="5"/>
  <c r="T146" i="5"/>
  <c r="S146" i="5"/>
  <c r="R146" i="5"/>
  <c r="Q146" i="5"/>
  <c r="P146" i="5"/>
  <c r="O146" i="5"/>
  <c r="C146" i="5"/>
  <c r="B146" i="5"/>
  <c r="Y145" i="5"/>
  <c r="X145" i="5"/>
  <c r="W145" i="5"/>
  <c r="V145" i="5"/>
  <c r="U145" i="5"/>
  <c r="T145" i="5"/>
  <c r="S145" i="5"/>
  <c r="R145" i="5"/>
  <c r="Q145" i="5"/>
  <c r="P145" i="5"/>
  <c r="O145" i="5"/>
  <c r="C145" i="5"/>
  <c r="B145" i="5"/>
  <c r="G145" i="5" s="1"/>
  <c r="Y144" i="5"/>
  <c r="X144" i="5"/>
  <c r="W144" i="5"/>
  <c r="V144" i="5"/>
  <c r="U144" i="5"/>
  <c r="T144" i="5"/>
  <c r="S144" i="5"/>
  <c r="R144" i="5"/>
  <c r="Q144" i="5"/>
  <c r="P144" i="5"/>
  <c r="O144" i="5"/>
  <c r="C144" i="5"/>
  <c r="B144" i="5"/>
  <c r="I144" i="5" s="1"/>
  <c r="L144" i="5" s="1"/>
  <c r="Y143" i="5"/>
  <c r="X143" i="5"/>
  <c r="W143" i="5"/>
  <c r="V143" i="5"/>
  <c r="U143" i="5"/>
  <c r="T143" i="5"/>
  <c r="S143" i="5"/>
  <c r="R143" i="5"/>
  <c r="Q143" i="5"/>
  <c r="P143" i="5"/>
  <c r="O143" i="5"/>
  <c r="C143" i="5"/>
  <c r="B143" i="5"/>
  <c r="I143" i="5" s="1"/>
  <c r="Y142" i="5"/>
  <c r="X142" i="5"/>
  <c r="W142" i="5"/>
  <c r="V142" i="5"/>
  <c r="U142" i="5"/>
  <c r="T142" i="5"/>
  <c r="S142" i="5"/>
  <c r="R142" i="5"/>
  <c r="Q142" i="5"/>
  <c r="P142" i="5"/>
  <c r="O142" i="5"/>
  <c r="C142" i="5"/>
  <c r="B142" i="5"/>
  <c r="Y141" i="5"/>
  <c r="X141" i="5"/>
  <c r="W141" i="5"/>
  <c r="V141" i="5"/>
  <c r="U141" i="5"/>
  <c r="T141" i="5"/>
  <c r="S141" i="5"/>
  <c r="R141" i="5"/>
  <c r="Q141" i="5"/>
  <c r="P141" i="5"/>
  <c r="O141" i="5"/>
  <c r="C141" i="5"/>
  <c r="B141" i="5"/>
  <c r="I141" i="5" s="1"/>
  <c r="L141" i="5" s="1"/>
  <c r="Y140" i="5"/>
  <c r="X140" i="5"/>
  <c r="W140" i="5"/>
  <c r="V140" i="5"/>
  <c r="U140" i="5"/>
  <c r="T140" i="5"/>
  <c r="S140" i="5"/>
  <c r="R140" i="5"/>
  <c r="Q140" i="5"/>
  <c r="P140" i="5"/>
  <c r="O140" i="5"/>
  <c r="C140" i="5"/>
  <c r="B140" i="5"/>
  <c r="Y139" i="5"/>
  <c r="X139" i="5"/>
  <c r="W139" i="5"/>
  <c r="V139" i="5"/>
  <c r="U139" i="5"/>
  <c r="T139" i="5"/>
  <c r="S139" i="5"/>
  <c r="R139" i="5"/>
  <c r="Q139" i="5"/>
  <c r="P139" i="5"/>
  <c r="O139" i="5"/>
  <c r="C139" i="5"/>
  <c r="B139" i="5"/>
  <c r="G139" i="5" s="1"/>
  <c r="Y138" i="5"/>
  <c r="X138" i="5"/>
  <c r="W138" i="5"/>
  <c r="V138" i="5"/>
  <c r="U138" i="5"/>
  <c r="T138" i="5"/>
  <c r="S138" i="5"/>
  <c r="R138" i="5"/>
  <c r="Q138" i="5"/>
  <c r="P138" i="5"/>
  <c r="O138" i="5"/>
  <c r="C138" i="5"/>
  <c r="B138" i="5"/>
  <c r="I138" i="5" s="1"/>
  <c r="Y137" i="5"/>
  <c r="X137" i="5"/>
  <c r="W137" i="5"/>
  <c r="V137" i="5"/>
  <c r="U137" i="5"/>
  <c r="T137" i="5"/>
  <c r="S137" i="5"/>
  <c r="R137" i="5"/>
  <c r="Q137" i="5"/>
  <c r="P137" i="5"/>
  <c r="O137" i="5"/>
  <c r="C137" i="5"/>
  <c r="B137" i="5"/>
  <c r="Y136" i="5"/>
  <c r="X136" i="5"/>
  <c r="W136" i="5"/>
  <c r="V136" i="5"/>
  <c r="U136" i="5"/>
  <c r="T136" i="5"/>
  <c r="S136" i="5"/>
  <c r="R136" i="5"/>
  <c r="Q136" i="5"/>
  <c r="P136" i="5"/>
  <c r="O136" i="5"/>
  <c r="C136" i="5"/>
  <c r="B136" i="5"/>
  <c r="G136" i="5" s="1"/>
  <c r="Y135" i="5"/>
  <c r="X135" i="5"/>
  <c r="W135" i="5"/>
  <c r="V135" i="5"/>
  <c r="U135" i="5"/>
  <c r="T135" i="5"/>
  <c r="S135" i="5"/>
  <c r="R135" i="5"/>
  <c r="Q135" i="5"/>
  <c r="P135" i="5"/>
  <c r="O135" i="5"/>
  <c r="C135" i="5"/>
  <c r="B135" i="5"/>
  <c r="I135" i="5" s="1"/>
  <c r="K135" i="5" s="1"/>
  <c r="Y134" i="5"/>
  <c r="X134" i="5"/>
  <c r="W134" i="5"/>
  <c r="V134" i="5"/>
  <c r="U134" i="5"/>
  <c r="T134" i="5"/>
  <c r="S134" i="5"/>
  <c r="R134" i="5"/>
  <c r="Q134" i="5"/>
  <c r="P134" i="5"/>
  <c r="O134" i="5"/>
  <c r="C134" i="5"/>
  <c r="B134" i="5"/>
  <c r="G134" i="5" s="1"/>
  <c r="Y133" i="5"/>
  <c r="X133" i="5"/>
  <c r="W133" i="5"/>
  <c r="V133" i="5"/>
  <c r="U133" i="5"/>
  <c r="T133" i="5"/>
  <c r="S133" i="5"/>
  <c r="R133" i="5"/>
  <c r="Q133" i="5"/>
  <c r="P133" i="5"/>
  <c r="O133" i="5"/>
  <c r="C133" i="5"/>
  <c r="B133" i="5"/>
  <c r="G133" i="5" s="1"/>
  <c r="Y132" i="5"/>
  <c r="X132" i="5"/>
  <c r="W132" i="5"/>
  <c r="V132" i="5"/>
  <c r="U132" i="5"/>
  <c r="T132" i="5"/>
  <c r="S132" i="5"/>
  <c r="R132" i="5"/>
  <c r="Q132" i="5"/>
  <c r="P132" i="5"/>
  <c r="O132" i="5"/>
  <c r="C132" i="5"/>
  <c r="B132" i="5"/>
  <c r="Y131" i="5"/>
  <c r="X131" i="5"/>
  <c r="W131" i="5"/>
  <c r="V131" i="5"/>
  <c r="U131" i="5"/>
  <c r="T131" i="5"/>
  <c r="S131" i="5"/>
  <c r="R131" i="5"/>
  <c r="Q131" i="5"/>
  <c r="P131" i="5"/>
  <c r="O131" i="5"/>
  <c r="C131" i="5"/>
  <c r="B131" i="5"/>
  <c r="I131" i="5" s="1"/>
  <c r="L131" i="5" s="1"/>
  <c r="Y130" i="5"/>
  <c r="X130" i="5"/>
  <c r="W130" i="5"/>
  <c r="V130" i="5"/>
  <c r="U130" i="5"/>
  <c r="T130" i="5"/>
  <c r="S130" i="5"/>
  <c r="R130" i="5"/>
  <c r="Q130" i="5"/>
  <c r="P130" i="5"/>
  <c r="O130" i="5"/>
  <c r="C130" i="5"/>
  <c r="B130" i="5"/>
  <c r="G130" i="5" s="1"/>
  <c r="Y129" i="5"/>
  <c r="X129" i="5"/>
  <c r="W129" i="5"/>
  <c r="V129" i="5"/>
  <c r="U129" i="5"/>
  <c r="T129" i="5"/>
  <c r="S129" i="5"/>
  <c r="R129" i="5"/>
  <c r="Q129" i="5"/>
  <c r="P129" i="5"/>
  <c r="O129" i="5"/>
  <c r="C129" i="5"/>
  <c r="B129" i="5"/>
  <c r="Y128" i="5"/>
  <c r="X128" i="5"/>
  <c r="W128" i="5"/>
  <c r="V128" i="5"/>
  <c r="U128" i="5"/>
  <c r="T128" i="5"/>
  <c r="S128" i="5"/>
  <c r="R128" i="5"/>
  <c r="Q128" i="5"/>
  <c r="P128" i="5"/>
  <c r="O128" i="5"/>
  <c r="C128" i="5"/>
  <c r="B128" i="5"/>
  <c r="Y127" i="5"/>
  <c r="X127" i="5"/>
  <c r="W127" i="5"/>
  <c r="V127" i="5"/>
  <c r="U127" i="5"/>
  <c r="T127" i="5"/>
  <c r="S127" i="5"/>
  <c r="R127" i="5"/>
  <c r="Q127" i="5"/>
  <c r="P127" i="5"/>
  <c r="O127" i="5"/>
  <c r="C127" i="5"/>
  <c r="B127" i="5"/>
  <c r="G127" i="5" s="1"/>
  <c r="Y126" i="5"/>
  <c r="X126" i="5"/>
  <c r="W126" i="5"/>
  <c r="V126" i="5"/>
  <c r="U126" i="5"/>
  <c r="T126" i="5"/>
  <c r="S126" i="5"/>
  <c r="R126" i="5"/>
  <c r="Q126" i="5"/>
  <c r="P126" i="5"/>
  <c r="O126" i="5"/>
  <c r="C126" i="5"/>
  <c r="J126" i="5" s="1"/>
  <c r="M126" i="5" s="1"/>
  <c r="B126" i="5"/>
  <c r="I126" i="5" s="1"/>
  <c r="L126" i="5" s="1"/>
  <c r="Y125" i="5"/>
  <c r="X125" i="5"/>
  <c r="W125" i="5"/>
  <c r="V125" i="5"/>
  <c r="U125" i="5"/>
  <c r="T125" i="5"/>
  <c r="S125" i="5"/>
  <c r="R125" i="5"/>
  <c r="Q125" i="5"/>
  <c r="P125" i="5"/>
  <c r="O125" i="5"/>
  <c r="C125" i="5"/>
  <c r="B125" i="5"/>
  <c r="I125" i="5" s="1"/>
  <c r="Y124" i="5"/>
  <c r="X124" i="5"/>
  <c r="W124" i="5"/>
  <c r="V124" i="5"/>
  <c r="U124" i="5"/>
  <c r="T124" i="5"/>
  <c r="S124" i="5"/>
  <c r="R124" i="5"/>
  <c r="Q124" i="5"/>
  <c r="P124" i="5"/>
  <c r="O124" i="5"/>
  <c r="C124" i="5"/>
  <c r="B124" i="5"/>
  <c r="I124" i="5" s="1"/>
  <c r="Y123" i="5"/>
  <c r="X123" i="5"/>
  <c r="W123" i="5"/>
  <c r="V123" i="5"/>
  <c r="U123" i="5"/>
  <c r="T123" i="5"/>
  <c r="S123" i="5"/>
  <c r="R123" i="5"/>
  <c r="Q123" i="5"/>
  <c r="P123" i="5"/>
  <c r="O123" i="5"/>
  <c r="C123" i="5"/>
  <c r="B123" i="5"/>
  <c r="I123" i="5" s="1"/>
  <c r="L123" i="5" s="1"/>
  <c r="Y122" i="5"/>
  <c r="X122" i="5"/>
  <c r="W122" i="5"/>
  <c r="V122" i="5"/>
  <c r="U122" i="5"/>
  <c r="T122" i="5"/>
  <c r="S122" i="5"/>
  <c r="R122" i="5"/>
  <c r="Q122" i="5"/>
  <c r="P122" i="5"/>
  <c r="O122" i="5"/>
  <c r="C122" i="5"/>
  <c r="B122" i="5"/>
  <c r="G122" i="5" s="1"/>
  <c r="Y121" i="5"/>
  <c r="X121" i="5"/>
  <c r="W121" i="5"/>
  <c r="V121" i="5"/>
  <c r="U121" i="5"/>
  <c r="T121" i="5"/>
  <c r="S121" i="5"/>
  <c r="R121" i="5"/>
  <c r="Q121" i="5"/>
  <c r="P121" i="5"/>
  <c r="O121" i="5"/>
  <c r="C121" i="5"/>
  <c r="B121" i="5"/>
  <c r="G121" i="5" s="1"/>
  <c r="Y120" i="5"/>
  <c r="X120" i="5"/>
  <c r="W120" i="5"/>
  <c r="V120" i="5"/>
  <c r="U120" i="5"/>
  <c r="T120" i="5"/>
  <c r="S120" i="5"/>
  <c r="R120" i="5"/>
  <c r="Q120" i="5"/>
  <c r="P120" i="5"/>
  <c r="O120" i="5"/>
  <c r="C120" i="5"/>
  <c r="B120" i="5"/>
  <c r="G120" i="5" s="1"/>
  <c r="Y119" i="5"/>
  <c r="X119" i="5"/>
  <c r="W119" i="5"/>
  <c r="V119" i="5"/>
  <c r="U119" i="5"/>
  <c r="T119" i="5"/>
  <c r="S119" i="5"/>
  <c r="R119" i="5"/>
  <c r="Q119" i="5"/>
  <c r="P119" i="5"/>
  <c r="O119" i="5"/>
  <c r="C119" i="5"/>
  <c r="B119" i="5"/>
  <c r="G119" i="5" s="1"/>
  <c r="Y118" i="5"/>
  <c r="X118" i="5"/>
  <c r="W118" i="5"/>
  <c r="V118" i="5"/>
  <c r="U118" i="5"/>
  <c r="T118" i="5"/>
  <c r="S118" i="5"/>
  <c r="R118" i="5"/>
  <c r="Q118" i="5"/>
  <c r="P118" i="5"/>
  <c r="O118" i="5"/>
  <c r="C118" i="5"/>
  <c r="B118" i="5"/>
  <c r="I118" i="5" s="1"/>
  <c r="Y117" i="5"/>
  <c r="X117" i="5"/>
  <c r="W117" i="5"/>
  <c r="V117" i="5"/>
  <c r="U117" i="5"/>
  <c r="T117" i="5"/>
  <c r="S117" i="5"/>
  <c r="R117" i="5"/>
  <c r="Q117" i="5"/>
  <c r="P117" i="5"/>
  <c r="O117" i="5"/>
  <c r="C117" i="5"/>
  <c r="B117" i="5"/>
  <c r="I117" i="5" s="1"/>
  <c r="K117" i="5" s="1"/>
  <c r="Y116" i="5"/>
  <c r="X116" i="5"/>
  <c r="W116" i="5"/>
  <c r="V116" i="5"/>
  <c r="U116" i="5"/>
  <c r="T116" i="5"/>
  <c r="S116" i="5"/>
  <c r="R116" i="5"/>
  <c r="Q116" i="5"/>
  <c r="P116" i="5"/>
  <c r="O116" i="5"/>
  <c r="C116" i="5"/>
  <c r="B116" i="5"/>
  <c r="I116" i="5" s="1"/>
  <c r="Y115" i="5"/>
  <c r="X115" i="5"/>
  <c r="W115" i="5"/>
  <c r="V115" i="5"/>
  <c r="U115" i="5"/>
  <c r="T115" i="5"/>
  <c r="S115" i="5"/>
  <c r="R115" i="5"/>
  <c r="Q115" i="5"/>
  <c r="P115" i="5"/>
  <c r="O115" i="5"/>
  <c r="C115" i="5"/>
  <c r="B115" i="5"/>
  <c r="Y114" i="5"/>
  <c r="X114" i="5"/>
  <c r="W114" i="5"/>
  <c r="V114" i="5"/>
  <c r="U114" i="5"/>
  <c r="T114" i="5"/>
  <c r="S114" i="5"/>
  <c r="R114" i="5"/>
  <c r="Q114" i="5"/>
  <c r="P114" i="5"/>
  <c r="O114" i="5"/>
  <c r="C114" i="5"/>
  <c r="B114" i="5"/>
  <c r="Y113" i="5"/>
  <c r="X113" i="5"/>
  <c r="W113" i="5"/>
  <c r="V113" i="5"/>
  <c r="U113" i="5"/>
  <c r="T113" i="5"/>
  <c r="S113" i="5"/>
  <c r="R113" i="5"/>
  <c r="Q113" i="5"/>
  <c r="P113" i="5"/>
  <c r="O113" i="5"/>
  <c r="C113" i="5"/>
  <c r="B113" i="5"/>
  <c r="G113" i="5" s="1"/>
  <c r="Y112" i="5"/>
  <c r="X112" i="5"/>
  <c r="W112" i="5"/>
  <c r="V112" i="5"/>
  <c r="U112" i="5"/>
  <c r="T112" i="5"/>
  <c r="S112" i="5"/>
  <c r="R112" i="5"/>
  <c r="Q112" i="5"/>
  <c r="P112" i="5"/>
  <c r="O112" i="5"/>
  <c r="C112" i="5"/>
  <c r="B112" i="5"/>
  <c r="I112" i="5" s="1"/>
  <c r="L112" i="5" s="1"/>
  <c r="Y111" i="5"/>
  <c r="X111" i="5"/>
  <c r="W111" i="5"/>
  <c r="V111" i="5"/>
  <c r="U111" i="5"/>
  <c r="T111" i="5"/>
  <c r="S111" i="5"/>
  <c r="R111" i="5"/>
  <c r="Q111" i="5"/>
  <c r="P111" i="5"/>
  <c r="O111" i="5"/>
  <c r="C111" i="5"/>
  <c r="B111" i="5"/>
  <c r="I111" i="5" s="1"/>
  <c r="L111" i="5" s="1"/>
  <c r="Y110" i="5"/>
  <c r="X110" i="5"/>
  <c r="W110" i="5"/>
  <c r="V110" i="5"/>
  <c r="U110" i="5"/>
  <c r="T110" i="5"/>
  <c r="S110" i="5"/>
  <c r="R110" i="5"/>
  <c r="Q110" i="5"/>
  <c r="P110" i="5"/>
  <c r="O110" i="5"/>
  <c r="C110" i="5"/>
  <c r="B110" i="5"/>
  <c r="I110" i="5" s="1"/>
  <c r="K110" i="5" s="1"/>
  <c r="Y109" i="5"/>
  <c r="X109" i="5"/>
  <c r="W109" i="5"/>
  <c r="V109" i="5"/>
  <c r="U109" i="5"/>
  <c r="T109" i="5"/>
  <c r="S109" i="5"/>
  <c r="R109" i="5"/>
  <c r="Q109" i="5"/>
  <c r="P109" i="5"/>
  <c r="O109" i="5"/>
  <c r="C109" i="5"/>
  <c r="J109" i="5" s="1"/>
  <c r="B109" i="5"/>
  <c r="G109" i="5" s="1"/>
  <c r="Y108" i="5"/>
  <c r="X108" i="5"/>
  <c r="W108" i="5"/>
  <c r="V108" i="5"/>
  <c r="U108" i="5"/>
  <c r="T108" i="5"/>
  <c r="S108" i="5"/>
  <c r="R108" i="5"/>
  <c r="Q108" i="5"/>
  <c r="P108" i="5"/>
  <c r="O108" i="5"/>
  <c r="C108" i="5"/>
  <c r="B108" i="5"/>
  <c r="Y107" i="5"/>
  <c r="X107" i="5"/>
  <c r="W107" i="5"/>
  <c r="V107" i="5"/>
  <c r="U107" i="5"/>
  <c r="T107" i="5"/>
  <c r="S107" i="5"/>
  <c r="R107" i="5"/>
  <c r="Q107" i="5"/>
  <c r="P107" i="5"/>
  <c r="O107" i="5"/>
  <c r="C107" i="5"/>
  <c r="B107" i="5"/>
  <c r="G107" i="5" s="1"/>
  <c r="Y106" i="5"/>
  <c r="X106" i="5"/>
  <c r="W106" i="5"/>
  <c r="V106" i="5"/>
  <c r="U106" i="5"/>
  <c r="T106" i="5"/>
  <c r="S106" i="5"/>
  <c r="R106" i="5"/>
  <c r="Q106" i="5"/>
  <c r="P106" i="5"/>
  <c r="O106" i="5"/>
  <c r="C106" i="5"/>
  <c r="B106" i="5"/>
  <c r="Y105" i="5"/>
  <c r="X105" i="5"/>
  <c r="W105" i="5"/>
  <c r="V105" i="5"/>
  <c r="U105" i="5"/>
  <c r="T105" i="5"/>
  <c r="S105" i="5"/>
  <c r="R105" i="5"/>
  <c r="Q105" i="5"/>
  <c r="P105" i="5"/>
  <c r="O105" i="5"/>
  <c r="C105" i="5"/>
  <c r="B105" i="5"/>
  <c r="I105" i="5" s="1"/>
  <c r="L105" i="5" s="1"/>
  <c r="Y104" i="5"/>
  <c r="X104" i="5"/>
  <c r="W104" i="5"/>
  <c r="V104" i="5"/>
  <c r="U104" i="5"/>
  <c r="T104" i="5"/>
  <c r="S104" i="5"/>
  <c r="R104" i="5"/>
  <c r="Q104" i="5"/>
  <c r="P104" i="5"/>
  <c r="O104" i="5"/>
  <c r="C104" i="5"/>
  <c r="B104" i="5"/>
  <c r="I104" i="5" s="1"/>
  <c r="Y103" i="5"/>
  <c r="X103" i="5"/>
  <c r="W103" i="5"/>
  <c r="V103" i="5"/>
  <c r="U103" i="5"/>
  <c r="T103" i="5"/>
  <c r="S103" i="5"/>
  <c r="R103" i="5"/>
  <c r="Q103" i="5"/>
  <c r="P103" i="5"/>
  <c r="O103" i="5"/>
  <c r="C103" i="5"/>
  <c r="J103" i="5" s="1"/>
  <c r="B103" i="5"/>
  <c r="G103" i="5" s="1"/>
  <c r="Y102" i="5"/>
  <c r="X102" i="5"/>
  <c r="W102" i="5"/>
  <c r="V102" i="5"/>
  <c r="U102" i="5"/>
  <c r="T102" i="5"/>
  <c r="S102" i="5"/>
  <c r="R102" i="5"/>
  <c r="Q102" i="5"/>
  <c r="P102" i="5"/>
  <c r="O102" i="5"/>
  <c r="C102" i="5"/>
  <c r="B102" i="5"/>
  <c r="Y101" i="5"/>
  <c r="X101" i="5"/>
  <c r="W101" i="5"/>
  <c r="V101" i="5"/>
  <c r="U101" i="5"/>
  <c r="T101" i="5"/>
  <c r="S101" i="5"/>
  <c r="R101" i="5"/>
  <c r="Q101" i="5"/>
  <c r="P101" i="5"/>
  <c r="O101" i="5"/>
  <c r="C101" i="5"/>
  <c r="B101" i="5"/>
  <c r="G101" i="5" s="1"/>
  <c r="Y100" i="5"/>
  <c r="X100" i="5"/>
  <c r="W100" i="5"/>
  <c r="V100" i="5"/>
  <c r="U100" i="5"/>
  <c r="T100" i="5"/>
  <c r="S100" i="5"/>
  <c r="R100" i="5"/>
  <c r="Q100" i="5"/>
  <c r="P100" i="5"/>
  <c r="O100" i="5"/>
  <c r="C100" i="5"/>
  <c r="B100" i="5"/>
  <c r="I100" i="5" s="1"/>
  <c r="L100" i="5" s="1"/>
  <c r="Y99" i="5"/>
  <c r="X99" i="5"/>
  <c r="W99" i="5"/>
  <c r="V99" i="5"/>
  <c r="U99" i="5"/>
  <c r="T99" i="5"/>
  <c r="S99" i="5"/>
  <c r="R99" i="5"/>
  <c r="Q99" i="5"/>
  <c r="P99" i="5"/>
  <c r="O99" i="5"/>
  <c r="C99" i="5"/>
  <c r="B99" i="5"/>
  <c r="I99" i="5" s="1"/>
  <c r="L99" i="5" s="1"/>
  <c r="Y98" i="5"/>
  <c r="X98" i="5"/>
  <c r="W98" i="5"/>
  <c r="V98" i="5"/>
  <c r="U98" i="5"/>
  <c r="T98" i="5"/>
  <c r="S98" i="5"/>
  <c r="R98" i="5"/>
  <c r="Q98" i="5"/>
  <c r="P98" i="5"/>
  <c r="O98" i="5"/>
  <c r="C98" i="5"/>
  <c r="Z98" i="5" s="1"/>
  <c r="AA98" i="5" s="1"/>
  <c r="B98" i="5"/>
  <c r="G98" i="5" s="1"/>
  <c r="Y97" i="5"/>
  <c r="X97" i="5"/>
  <c r="W97" i="5"/>
  <c r="V97" i="5"/>
  <c r="U97" i="5"/>
  <c r="T97" i="5"/>
  <c r="S97" i="5"/>
  <c r="R97" i="5"/>
  <c r="Q97" i="5"/>
  <c r="P97" i="5"/>
  <c r="O97" i="5"/>
  <c r="C97" i="5"/>
  <c r="B97" i="5"/>
  <c r="Y96" i="5"/>
  <c r="X96" i="5"/>
  <c r="W96" i="5"/>
  <c r="V96" i="5"/>
  <c r="U96" i="5"/>
  <c r="T96" i="5"/>
  <c r="S96" i="5"/>
  <c r="R96" i="5"/>
  <c r="Q96" i="5"/>
  <c r="P96" i="5"/>
  <c r="O96" i="5"/>
  <c r="C96" i="5"/>
  <c r="B96" i="5"/>
  <c r="Y95" i="5"/>
  <c r="X95" i="5"/>
  <c r="W95" i="5"/>
  <c r="V95" i="5"/>
  <c r="U95" i="5"/>
  <c r="T95" i="5"/>
  <c r="S95" i="5"/>
  <c r="R95" i="5"/>
  <c r="Q95" i="5"/>
  <c r="P95" i="5"/>
  <c r="O95" i="5"/>
  <c r="C95" i="5"/>
  <c r="B95" i="5"/>
  <c r="G95" i="5" s="1"/>
  <c r="Y94" i="5"/>
  <c r="X94" i="5"/>
  <c r="W94" i="5"/>
  <c r="V94" i="5"/>
  <c r="U94" i="5"/>
  <c r="T94" i="5"/>
  <c r="S94" i="5"/>
  <c r="R94" i="5"/>
  <c r="Q94" i="5"/>
  <c r="P94" i="5"/>
  <c r="O94" i="5"/>
  <c r="C94" i="5"/>
  <c r="B94" i="5"/>
  <c r="G94" i="5" s="1"/>
  <c r="Y93" i="5"/>
  <c r="X93" i="5"/>
  <c r="W93" i="5"/>
  <c r="V93" i="5"/>
  <c r="U93" i="5"/>
  <c r="T93" i="5"/>
  <c r="S93" i="5"/>
  <c r="R93" i="5"/>
  <c r="Q93" i="5"/>
  <c r="P93" i="5"/>
  <c r="O93" i="5"/>
  <c r="C93" i="5"/>
  <c r="B93" i="5"/>
  <c r="I93" i="5" s="1"/>
  <c r="K93" i="5" s="1"/>
  <c r="Y92" i="5"/>
  <c r="X92" i="5"/>
  <c r="W92" i="5"/>
  <c r="V92" i="5"/>
  <c r="U92" i="5"/>
  <c r="T92" i="5"/>
  <c r="S92" i="5"/>
  <c r="R92" i="5"/>
  <c r="Q92" i="5"/>
  <c r="P92" i="5"/>
  <c r="O92" i="5"/>
  <c r="C92" i="5"/>
  <c r="B92" i="5"/>
  <c r="I92" i="5" s="1"/>
  <c r="Y91" i="5"/>
  <c r="X91" i="5"/>
  <c r="W91" i="5"/>
  <c r="V91" i="5"/>
  <c r="U91" i="5"/>
  <c r="T91" i="5"/>
  <c r="S91" i="5"/>
  <c r="R91" i="5"/>
  <c r="Q91" i="5"/>
  <c r="P91" i="5"/>
  <c r="O91" i="5"/>
  <c r="C91" i="5"/>
  <c r="B91" i="5"/>
  <c r="Y90" i="5"/>
  <c r="X90" i="5"/>
  <c r="W90" i="5"/>
  <c r="V90" i="5"/>
  <c r="U90" i="5"/>
  <c r="T90" i="5"/>
  <c r="S90" i="5"/>
  <c r="R90" i="5"/>
  <c r="Q90" i="5"/>
  <c r="P90" i="5"/>
  <c r="O90" i="5"/>
  <c r="C90" i="5"/>
  <c r="B90" i="5"/>
  <c r="Y89" i="5"/>
  <c r="X89" i="5"/>
  <c r="W89" i="5"/>
  <c r="V89" i="5"/>
  <c r="U89" i="5"/>
  <c r="T89" i="5"/>
  <c r="S89" i="5"/>
  <c r="R89" i="5"/>
  <c r="Q89" i="5"/>
  <c r="P89" i="5"/>
  <c r="O89" i="5"/>
  <c r="C89" i="5"/>
  <c r="Z89" i="5" s="1"/>
  <c r="AA89" i="5" s="1"/>
  <c r="B89" i="5"/>
  <c r="G89" i="5" s="1"/>
  <c r="Y88" i="5"/>
  <c r="X88" i="5"/>
  <c r="W88" i="5"/>
  <c r="V88" i="5"/>
  <c r="U88" i="5"/>
  <c r="T88" i="5"/>
  <c r="S88" i="5"/>
  <c r="R88" i="5"/>
  <c r="Q88" i="5"/>
  <c r="P88" i="5"/>
  <c r="O88" i="5"/>
  <c r="C88" i="5"/>
  <c r="B88" i="5"/>
  <c r="G88" i="5" s="1"/>
  <c r="Y87" i="5"/>
  <c r="X87" i="5"/>
  <c r="W87" i="5"/>
  <c r="V87" i="5"/>
  <c r="U87" i="5"/>
  <c r="T87" i="5"/>
  <c r="S87" i="5"/>
  <c r="R87" i="5"/>
  <c r="Q87" i="5"/>
  <c r="P87" i="5"/>
  <c r="O87" i="5"/>
  <c r="C87" i="5"/>
  <c r="B87" i="5"/>
  <c r="Y86" i="5"/>
  <c r="X86" i="5"/>
  <c r="W86" i="5"/>
  <c r="V86" i="5"/>
  <c r="U86" i="5"/>
  <c r="T86" i="5"/>
  <c r="S86" i="5"/>
  <c r="R86" i="5"/>
  <c r="Q86" i="5"/>
  <c r="P86" i="5"/>
  <c r="O86" i="5"/>
  <c r="C86" i="5"/>
  <c r="Z86" i="5" s="1"/>
  <c r="AA86" i="5" s="1"/>
  <c r="B86" i="5"/>
  <c r="I86" i="5" s="1"/>
  <c r="K86" i="5" s="1"/>
  <c r="Y85" i="5"/>
  <c r="X85" i="5"/>
  <c r="W85" i="5"/>
  <c r="V85" i="5"/>
  <c r="U85" i="5"/>
  <c r="T85" i="5"/>
  <c r="S85" i="5"/>
  <c r="R85" i="5"/>
  <c r="Q85" i="5"/>
  <c r="P85" i="5"/>
  <c r="O85" i="5"/>
  <c r="C85" i="5"/>
  <c r="B85" i="5"/>
  <c r="G85" i="5" s="1"/>
  <c r="Y84" i="5"/>
  <c r="X84" i="5"/>
  <c r="W84" i="5"/>
  <c r="V84" i="5"/>
  <c r="U84" i="5"/>
  <c r="T84" i="5"/>
  <c r="S84" i="5"/>
  <c r="R84" i="5"/>
  <c r="Q84" i="5"/>
  <c r="P84" i="5"/>
  <c r="O84" i="5"/>
  <c r="C84" i="5"/>
  <c r="B84" i="5"/>
  <c r="Y83" i="5"/>
  <c r="X83" i="5"/>
  <c r="W83" i="5"/>
  <c r="V83" i="5"/>
  <c r="U83" i="5"/>
  <c r="T83" i="5"/>
  <c r="S83" i="5"/>
  <c r="R83" i="5"/>
  <c r="Q83" i="5"/>
  <c r="P83" i="5"/>
  <c r="O83" i="5"/>
  <c r="C83" i="5"/>
  <c r="B83" i="5"/>
  <c r="G83" i="5" s="1"/>
  <c r="Y82" i="5"/>
  <c r="X82" i="5"/>
  <c r="W82" i="5"/>
  <c r="V82" i="5"/>
  <c r="U82" i="5"/>
  <c r="T82" i="5"/>
  <c r="S82" i="5"/>
  <c r="R82" i="5"/>
  <c r="Q82" i="5"/>
  <c r="P82" i="5"/>
  <c r="O82" i="5"/>
  <c r="C82" i="5"/>
  <c r="B82" i="5"/>
  <c r="Y81" i="5"/>
  <c r="X81" i="5"/>
  <c r="W81" i="5"/>
  <c r="V81" i="5"/>
  <c r="U81" i="5"/>
  <c r="T81" i="5"/>
  <c r="S81" i="5"/>
  <c r="R81" i="5"/>
  <c r="Q81" i="5"/>
  <c r="P81" i="5"/>
  <c r="O81" i="5"/>
  <c r="C81" i="5"/>
  <c r="B81" i="5"/>
  <c r="G81" i="5" s="1"/>
  <c r="Y80" i="5"/>
  <c r="X80" i="5"/>
  <c r="W80" i="5"/>
  <c r="V80" i="5"/>
  <c r="U80" i="5"/>
  <c r="T80" i="5"/>
  <c r="S80" i="5"/>
  <c r="R80" i="5"/>
  <c r="Q80" i="5"/>
  <c r="P80" i="5"/>
  <c r="O80" i="5"/>
  <c r="C80" i="5"/>
  <c r="B80" i="5"/>
  <c r="I80" i="5" s="1"/>
  <c r="Y79" i="5"/>
  <c r="X79" i="5"/>
  <c r="W79" i="5"/>
  <c r="V79" i="5"/>
  <c r="U79" i="5"/>
  <c r="T79" i="5"/>
  <c r="S79" i="5"/>
  <c r="R79" i="5"/>
  <c r="Q79" i="5"/>
  <c r="P79" i="5"/>
  <c r="O79" i="5"/>
  <c r="C79" i="5"/>
  <c r="B79" i="5"/>
  <c r="G79" i="5" s="1"/>
  <c r="Y78" i="5"/>
  <c r="X78" i="5"/>
  <c r="W78" i="5"/>
  <c r="V78" i="5"/>
  <c r="U78" i="5"/>
  <c r="T78" i="5"/>
  <c r="S78" i="5"/>
  <c r="R78" i="5"/>
  <c r="Q78" i="5"/>
  <c r="P78" i="5"/>
  <c r="O78" i="5"/>
  <c r="C78" i="5"/>
  <c r="Z78" i="5" s="1"/>
  <c r="AA78" i="5" s="1"/>
  <c r="B78" i="5"/>
  <c r="Y77" i="5"/>
  <c r="X77" i="5"/>
  <c r="W77" i="5"/>
  <c r="V77" i="5"/>
  <c r="U77" i="5"/>
  <c r="T77" i="5"/>
  <c r="S77" i="5"/>
  <c r="R77" i="5"/>
  <c r="Q77" i="5"/>
  <c r="P77" i="5"/>
  <c r="O77" i="5"/>
  <c r="C77" i="5"/>
  <c r="B77" i="5"/>
  <c r="G77" i="5" s="1"/>
  <c r="Y76" i="5"/>
  <c r="X76" i="5"/>
  <c r="W76" i="5"/>
  <c r="V76" i="5"/>
  <c r="U76" i="5"/>
  <c r="T76" i="5"/>
  <c r="S76" i="5"/>
  <c r="R76" i="5"/>
  <c r="Q76" i="5"/>
  <c r="P76" i="5"/>
  <c r="O76" i="5"/>
  <c r="C76" i="5"/>
  <c r="B76" i="5"/>
  <c r="I76" i="5" s="1"/>
  <c r="L76" i="5" s="1"/>
  <c r="Y75" i="5"/>
  <c r="X75" i="5"/>
  <c r="W75" i="5"/>
  <c r="V75" i="5"/>
  <c r="U75" i="5"/>
  <c r="T75" i="5"/>
  <c r="S75" i="5"/>
  <c r="R75" i="5"/>
  <c r="Q75" i="5"/>
  <c r="P75" i="5"/>
  <c r="O75" i="5"/>
  <c r="C75" i="5"/>
  <c r="B75" i="5"/>
  <c r="G75" i="5" s="1"/>
  <c r="Y74" i="5"/>
  <c r="X74" i="5"/>
  <c r="W74" i="5"/>
  <c r="V74" i="5"/>
  <c r="U74" i="5"/>
  <c r="T74" i="5"/>
  <c r="S74" i="5"/>
  <c r="R74" i="5"/>
  <c r="Q74" i="5"/>
  <c r="P74" i="5"/>
  <c r="O74" i="5"/>
  <c r="C74" i="5"/>
  <c r="B74" i="5"/>
  <c r="I74" i="5" s="1"/>
  <c r="Y73" i="5"/>
  <c r="X73" i="5"/>
  <c r="W73" i="5"/>
  <c r="V73" i="5"/>
  <c r="U73" i="5"/>
  <c r="T73" i="5"/>
  <c r="S73" i="5"/>
  <c r="R73" i="5"/>
  <c r="Q73" i="5"/>
  <c r="P73" i="5"/>
  <c r="O73" i="5"/>
  <c r="C73" i="5"/>
  <c r="B73" i="5"/>
  <c r="Y72" i="5"/>
  <c r="X72" i="5"/>
  <c r="W72" i="5"/>
  <c r="V72" i="5"/>
  <c r="U72" i="5"/>
  <c r="T72" i="5"/>
  <c r="S72" i="5"/>
  <c r="R72" i="5"/>
  <c r="Q72" i="5"/>
  <c r="P72" i="5"/>
  <c r="O72" i="5"/>
  <c r="C72" i="5"/>
  <c r="B72" i="5"/>
  <c r="Y71" i="5"/>
  <c r="X71" i="5"/>
  <c r="W71" i="5"/>
  <c r="V71" i="5"/>
  <c r="U71" i="5"/>
  <c r="T71" i="5"/>
  <c r="S71" i="5"/>
  <c r="R71" i="5"/>
  <c r="Q71" i="5"/>
  <c r="P71" i="5"/>
  <c r="O71" i="5"/>
  <c r="C71" i="5"/>
  <c r="B71" i="5"/>
  <c r="G71" i="5" s="1"/>
  <c r="Y70" i="5"/>
  <c r="X70" i="5"/>
  <c r="W70" i="5"/>
  <c r="V70" i="5"/>
  <c r="U70" i="5"/>
  <c r="T70" i="5"/>
  <c r="S70" i="5"/>
  <c r="R70" i="5"/>
  <c r="Q70" i="5"/>
  <c r="P70" i="5"/>
  <c r="O70" i="5"/>
  <c r="C70" i="5"/>
  <c r="B70" i="5"/>
  <c r="I70" i="5" s="1"/>
  <c r="L70" i="5" s="1"/>
  <c r="Y69" i="5"/>
  <c r="X69" i="5"/>
  <c r="W69" i="5"/>
  <c r="V69" i="5"/>
  <c r="U69" i="5"/>
  <c r="T69" i="5"/>
  <c r="S69" i="5"/>
  <c r="R69" i="5"/>
  <c r="Q69" i="5"/>
  <c r="P69" i="5"/>
  <c r="O69" i="5"/>
  <c r="C69" i="5"/>
  <c r="B69" i="5"/>
  <c r="G69" i="5" s="1"/>
  <c r="Y68" i="5"/>
  <c r="X68" i="5"/>
  <c r="W68" i="5"/>
  <c r="V68" i="5"/>
  <c r="U68" i="5"/>
  <c r="T68" i="5"/>
  <c r="S68" i="5"/>
  <c r="R68" i="5"/>
  <c r="Q68" i="5"/>
  <c r="P68" i="5"/>
  <c r="O68" i="5"/>
  <c r="I68" i="5"/>
  <c r="L68" i="5" s="1"/>
  <c r="C68" i="5"/>
  <c r="B68" i="5"/>
  <c r="G68" i="5" s="1"/>
  <c r="Y67" i="5"/>
  <c r="X67" i="5"/>
  <c r="W67" i="5"/>
  <c r="V67" i="5"/>
  <c r="U67" i="5"/>
  <c r="T67" i="5"/>
  <c r="S67" i="5"/>
  <c r="R67" i="5"/>
  <c r="Q67" i="5"/>
  <c r="P67" i="5"/>
  <c r="O67" i="5"/>
  <c r="C67" i="5"/>
  <c r="B67" i="5"/>
  <c r="Y66" i="5"/>
  <c r="X66" i="5"/>
  <c r="W66" i="5"/>
  <c r="V66" i="5"/>
  <c r="U66" i="5"/>
  <c r="T66" i="5"/>
  <c r="S66" i="5"/>
  <c r="R66" i="5"/>
  <c r="Q66" i="5"/>
  <c r="P66" i="5"/>
  <c r="O66" i="5"/>
  <c r="C66" i="5"/>
  <c r="B66" i="5"/>
  <c r="I66" i="5" s="1"/>
  <c r="L66" i="5" s="1"/>
  <c r="Y65" i="5"/>
  <c r="X65" i="5"/>
  <c r="W65" i="5"/>
  <c r="V65" i="5"/>
  <c r="U65" i="5"/>
  <c r="T65" i="5"/>
  <c r="S65" i="5"/>
  <c r="R65" i="5"/>
  <c r="Q65" i="5"/>
  <c r="P65" i="5"/>
  <c r="O65" i="5"/>
  <c r="C65" i="5"/>
  <c r="Z65" i="5" s="1"/>
  <c r="AA65" i="5" s="1"/>
  <c r="B65" i="5"/>
  <c r="G65" i="5" s="1"/>
  <c r="Y64" i="5"/>
  <c r="X64" i="5"/>
  <c r="W64" i="5"/>
  <c r="V64" i="5"/>
  <c r="U64" i="5"/>
  <c r="T64" i="5"/>
  <c r="S64" i="5"/>
  <c r="R64" i="5"/>
  <c r="Q64" i="5"/>
  <c r="P64" i="5"/>
  <c r="O64" i="5"/>
  <c r="C64" i="5"/>
  <c r="Z64" i="5" s="1"/>
  <c r="AA64" i="5" s="1"/>
  <c r="B64" i="5"/>
  <c r="I64" i="5" s="1"/>
  <c r="L64" i="5" s="1"/>
  <c r="Y63" i="5"/>
  <c r="X63" i="5"/>
  <c r="W63" i="5"/>
  <c r="V63" i="5"/>
  <c r="U63" i="5"/>
  <c r="T63" i="5"/>
  <c r="S63" i="5"/>
  <c r="R63" i="5"/>
  <c r="Q63" i="5"/>
  <c r="P63" i="5"/>
  <c r="O63" i="5"/>
  <c r="C63" i="5"/>
  <c r="B63" i="5"/>
  <c r="Y62" i="5"/>
  <c r="X62" i="5"/>
  <c r="W62" i="5"/>
  <c r="V62" i="5"/>
  <c r="U62" i="5"/>
  <c r="T62" i="5"/>
  <c r="S62" i="5"/>
  <c r="R62" i="5"/>
  <c r="Q62" i="5"/>
  <c r="P62" i="5"/>
  <c r="O62" i="5"/>
  <c r="C62" i="5"/>
  <c r="B62" i="5"/>
  <c r="I62" i="5" s="1"/>
  <c r="Y61" i="5"/>
  <c r="X61" i="5"/>
  <c r="W61" i="5"/>
  <c r="V61" i="5"/>
  <c r="U61" i="5"/>
  <c r="T61" i="5"/>
  <c r="S61" i="5"/>
  <c r="R61" i="5"/>
  <c r="Q61" i="5"/>
  <c r="P61" i="5"/>
  <c r="O61" i="5"/>
  <c r="C61" i="5"/>
  <c r="B61" i="5"/>
  <c r="Y60" i="5"/>
  <c r="X60" i="5"/>
  <c r="W60" i="5"/>
  <c r="V60" i="5"/>
  <c r="U60" i="5"/>
  <c r="T60" i="5"/>
  <c r="S60" i="5"/>
  <c r="R60" i="5"/>
  <c r="Q60" i="5"/>
  <c r="P60" i="5"/>
  <c r="O60" i="5"/>
  <c r="C60" i="5"/>
  <c r="B60" i="5"/>
  <c r="I60" i="5" s="1"/>
  <c r="K60" i="5" s="1"/>
  <c r="Y59" i="5"/>
  <c r="X59" i="5"/>
  <c r="W59" i="5"/>
  <c r="V59" i="5"/>
  <c r="U59" i="5"/>
  <c r="T59" i="5"/>
  <c r="S59" i="5"/>
  <c r="R59" i="5"/>
  <c r="Q59" i="5"/>
  <c r="P59" i="5"/>
  <c r="O59" i="5"/>
  <c r="C59" i="5"/>
  <c r="B59" i="5"/>
  <c r="G59" i="5" s="1"/>
  <c r="Y58" i="5"/>
  <c r="X58" i="5"/>
  <c r="W58" i="5"/>
  <c r="V58" i="5"/>
  <c r="U58" i="5"/>
  <c r="T58" i="5"/>
  <c r="S58" i="5"/>
  <c r="R58" i="5"/>
  <c r="Q58" i="5"/>
  <c r="P58" i="5"/>
  <c r="O58" i="5"/>
  <c r="C58" i="5"/>
  <c r="B58" i="5"/>
  <c r="G58" i="5" s="1"/>
  <c r="Y57" i="5"/>
  <c r="X57" i="5"/>
  <c r="W57" i="5"/>
  <c r="V57" i="5"/>
  <c r="U57" i="5"/>
  <c r="T57" i="5"/>
  <c r="S57" i="5"/>
  <c r="R57" i="5"/>
  <c r="Q57" i="5"/>
  <c r="P57" i="5"/>
  <c r="O57" i="5"/>
  <c r="C57" i="5"/>
  <c r="B57" i="5"/>
  <c r="I57" i="5" s="1"/>
  <c r="Y56" i="5"/>
  <c r="X56" i="5"/>
  <c r="W56" i="5"/>
  <c r="V56" i="5"/>
  <c r="U56" i="5"/>
  <c r="T56" i="5"/>
  <c r="S56" i="5"/>
  <c r="R56" i="5"/>
  <c r="Q56" i="5"/>
  <c r="P56" i="5"/>
  <c r="O56" i="5"/>
  <c r="C56" i="5"/>
  <c r="B56" i="5"/>
  <c r="G56" i="5" s="1"/>
  <c r="Y55" i="5"/>
  <c r="X55" i="5"/>
  <c r="W55" i="5"/>
  <c r="V55" i="5"/>
  <c r="U55" i="5"/>
  <c r="T55" i="5"/>
  <c r="S55" i="5"/>
  <c r="R55" i="5"/>
  <c r="Q55" i="5"/>
  <c r="P55" i="5"/>
  <c r="O55" i="5"/>
  <c r="C55" i="5"/>
  <c r="B55" i="5"/>
  <c r="I55" i="5" s="1"/>
  <c r="Y54" i="5"/>
  <c r="X54" i="5"/>
  <c r="W54" i="5"/>
  <c r="V54" i="5"/>
  <c r="U54" i="5"/>
  <c r="T54" i="5"/>
  <c r="S54" i="5"/>
  <c r="R54" i="5"/>
  <c r="Q54" i="5"/>
  <c r="P54" i="5"/>
  <c r="O54" i="5"/>
  <c r="C54" i="5"/>
  <c r="B54" i="5"/>
  <c r="I54" i="5" s="1"/>
  <c r="L54" i="5" s="1"/>
  <c r="Y53" i="5"/>
  <c r="X53" i="5"/>
  <c r="W53" i="5"/>
  <c r="V53" i="5"/>
  <c r="U53" i="5"/>
  <c r="T53" i="5"/>
  <c r="S53" i="5"/>
  <c r="R53" i="5"/>
  <c r="Q53" i="5"/>
  <c r="P53" i="5"/>
  <c r="O53" i="5"/>
  <c r="C53" i="5"/>
  <c r="B53" i="5"/>
  <c r="Y52" i="5"/>
  <c r="X52" i="5"/>
  <c r="W52" i="5"/>
  <c r="V52" i="5"/>
  <c r="U52" i="5"/>
  <c r="T52" i="5"/>
  <c r="S52" i="5"/>
  <c r="R52" i="5"/>
  <c r="Q52" i="5"/>
  <c r="P52" i="5"/>
  <c r="O52" i="5"/>
  <c r="C52" i="5"/>
  <c r="B52" i="5"/>
  <c r="G52" i="5" s="1"/>
  <c r="Y51" i="5"/>
  <c r="X51" i="5"/>
  <c r="W51" i="5"/>
  <c r="V51" i="5"/>
  <c r="U51" i="5"/>
  <c r="T51" i="5"/>
  <c r="S51" i="5"/>
  <c r="R51" i="5"/>
  <c r="Q51" i="5"/>
  <c r="P51" i="5"/>
  <c r="O51" i="5"/>
  <c r="C51" i="5"/>
  <c r="B51" i="5"/>
  <c r="I51" i="5" s="1"/>
  <c r="L51" i="5" s="1"/>
  <c r="Y50" i="5"/>
  <c r="X50" i="5"/>
  <c r="W50" i="5"/>
  <c r="V50" i="5"/>
  <c r="U50" i="5"/>
  <c r="T50" i="5"/>
  <c r="S50" i="5"/>
  <c r="R50" i="5"/>
  <c r="Q50" i="5"/>
  <c r="P50" i="5"/>
  <c r="O50" i="5"/>
  <c r="C50" i="5"/>
  <c r="B50" i="5"/>
  <c r="Y49" i="5"/>
  <c r="X49" i="5"/>
  <c r="W49" i="5"/>
  <c r="V49" i="5"/>
  <c r="U49" i="5"/>
  <c r="T49" i="5"/>
  <c r="S49" i="5"/>
  <c r="R49" i="5"/>
  <c r="Q49" i="5"/>
  <c r="P49" i="5"/>
  <c r="O49" i="5"/>
  <c r="C49" i="5"/>
  <c r="B49" i="5"/>
  <c r="I49" i="5" s="1"/>
  <c r="Y48" i="5"/>
  <c r="X48" i="5"/>
  <c r="W48" i="5"/>
  <c r="V48" i="5"/>
  <c r="U48" i="5"/>
  <c r="T48" i="5"/>
  <c r="S48" i="5"/>
  <c r="R48" i="5"/>
  <c r="Q48" i="5"/>
  <c r="P48" i="5"/>
  <c r="O48" i="5"/>
  <c r="C48" i="5"/>
  <c r="B48" i="5"/>
  <c r="I48" i="5" s="1"/>
  <c r="L48" i="5" s="1"/>
  <c r="Y47" i="5"/>
  <c r="X47" i="5"/>
  <c r="W47" i="5"/>
  <c r="V47" i="5"/>
  <c r="U47" i="5"/>
  <c r="T47" i="5"/>
  <c r="S47" i="5"/>
  <c r="R47" i="5"/>
  <c r="Q47" i="5"/>
  <c r="P47" i="5"/>
  <c r="O47" i="5"/>
  <c r="C47" i="5"/>
  <c r="B47" i="5"/>
  <c r="I47" i="5" s="1"/>
  <c r="L47" i="5" s="1"/>
  <c r="Y46" i="5"/>
  <c r="X46" i="5"/>
  <c r="W46" i="5"/>
  <c r="V46" i="5"/>
  <c r="U46" i="5"/>
  <c r="T46" i="5"/>
  <c r="S46" i="5"/>
  <c r="R46" i="5"/>
  <c r="Q46" i="5"/>
  <c r="P46" i="5"/>
  <c r="O46" i="5"/>
  <c r="C46" i="5"/>
  <c r="B46" i="5"/>
  <c r="Y45" i="5"/>
  <c r="X45" i="5"/>
  <c r="W45" i="5"/>
  <c r="V45" i="5"/>
  <c r="U45" i="5"/>
  <c r="T45" i="5"/>
  <c r="S45" i="5"/>
  <c r="R45" i="5"/>
  <c r="Q45" i="5"/>
  <c r="P45" i="5"/>
  <c r="O45" i="5"/>
  <c r="C45" i="5"/>
  <c r="B45" i="5"/>
  <c r="I45" i="5" s="1"/>
  <c r="Y44" i="5"/>
  <c r="X44" i="5"/>
  <c r="W44" i="5"/>
  <c r="V44" i="5"/>
  <c r="U44" i="5"/>
  <c r="T44" i="5"/>
  <c r="S44" i="5"/>
  <c r="R44" i="5"/>
  <c r="Q44" i="5"/>
  <c r="P44" i="5"/>
  <c r="O44" i="5"/>
  <c r="C44" i="5"/>
  <c r="B44" i="5"/>
  <c r="I44" i="5" s="1"/>
  <c r="Y43" i="5"/>
  <c r="X43" i="5"/>
  <c r="W43" i="5"/>
  <c r="V43" i="5"/>
  <c r="U43" i="5"/>
  <c r="T43" i="5"/>
  <c r="S43" i="5"/>
  <c r="R43" i="5"/>
  <c r="Q43" i="5"/>
  <c r="P43" i="5"/>
  <c r="O43" i="5"/>
  <c r="C43" i="5"/>
  <c r="B43" i="5"/>
  <c r="I43" i="5" s="1"/>
  <c r="Y42" i="5"/>
  <c r="X42" i="5"/>
  <c r="W42" i="5"/>
  <c r="V42" i="5"/>
  <c r="U42" i="5"/>
  <c r="T42" i="5"/>
  <c r="S42" i="5"/>
  <c r="R42" i="5"/>
  <c r="Q42" i="5"/>
  <c r="P42" i="5"/>
  <c r="O42" i="5"/>
  <c r="C42" i="5"/>
  <c r="B42" i="5"/>
  <c r="I42" i="5" s="1"/>
  <c r="K42" i="5" s="1"/>
  <c r="Y41" i="5"/>
  <c r="X41" i="5"/>
  <c r="W41" i="5"/>
  <c r="V41" i="5"/>
  <c r="U41" i="5"/>
  <c r="T41" i="5"/>
  <c r="S41" i="5"/>
  <c r="R41" i="5"/>
  <c r="Q41" i="5"/>
  <c r="P41" i="5"/>
  <c r="O41" i="5"/>
  <c r="C41" i="5"/>
  <c r="B41" i="5"/>
  <c r="G41" i="5" s="1"/>
  <c r="Y40" i="5"/>
  <c r="X40" i="5"/>
  <c r="W40" i="5"/>
  <c r="V40" i="5"/>
  <c r="U40" i="5"/>
  <c r="T40" i="5"/>
  <c r="S40" i="5"/>
  <c r="R40" i="5"/>
  <c r="Q40" i="5"/>
  <c r="P40" i="5"/>
  <c r="O40" i="5"/>
  <c r="C40" i="5"/>
  <c r="B40" i="5"/>
  <c r="G40" i="5" s="1"/>
  <c r="Y39" i="5"/>
  <c r="X39" i="5"/>
  <c r="W39" i="5"/>
  <c r="V39" i="5"/>
  <c r="U39" i="5"/>
  <c r="T39" i="5"/>
  <c r="S39" i="5"/>
  <c r="R39" i="5"/>
  <c r="Q39" i="5"/>
  <c r="P39" i="5"/>
  <c r="O39" i="5"/>
  <c r="C39" i="5"/>
  <c r="B39" i="5"/>
  <c r="I39" i="5" s="1"/>
  <c r="Y38" i="5"/>
  <c r="X38" i="5"/>
  <c r="W38" i="5"/>
  <c r="V38" i="5"/>
  <c r="U38" i="5"/>
  <c r="T38" i="5"/>
  <c r="S38" i="5"/>
  <c r="R38" i="5"/>
  <c r="Q38" i="5"/>
  <c r="P38" i="5"/>
  <c r="O38" i="5"/>
  <c r="C38" i="5"/>
  <c r="B38" i="5"/>
  <c r="I38" i="5" s="1"/>
  <c r="Y37" i="5"/>
  <c r="X37" i="5"/>
  <c r="W37" i="5"/>
  <c r="V37" i="5"/>
  <c r="U37" i="5"/>
  <c r="T37" i="5"/>
  <c r="S37" i="5"/>
  <c r="R37" i="5"/>
  <c r="Q37" i="5"/>
  <c r="P37" i="5"/>
  <c r="O37" i="5"/>
  <c r="C37" i="5"/>
  <c r="B37" i="5"/>
  <c r="I37" i="5" s="1"/>
  <c r="Y36" i="5"/>
  <c r="X36" i="5"/>
  <c r="W36" i="5"/>
  <c r="V36" i="5"/>
  <c r="U36" i="5"/>
  <c r="T36" i="5"/>
  <c r="S36" i="5"/>
  <c r="R36" i="5"/>
  <c r="Q36" i="5"/>
  <c r="P36" i="5"/>
  <c r="O36" i="5"/>
  <c r="C36" i="5"/>
  <c r="B36" i="5"/>
  <c r="G36" i="5" s="1"/>
  <c r="Y35" i="5"/>
  <c r="X35" i="5"/>
  <c r="W35" i="5"/>
  <c r="V35" i="5"/>
  <c r="U35" i="5"/>
  <c r="T35" i="5"/>
  <c r="S35" i="5"/>
  <c r="R35" i="5"/>
  <c r="Q35" i="5"/>
  <c r="P35" i="5"/>
  <c r="O35" i="5"/>
  <c r="C35" i="5"/>
  <c r="B35" i="5"/>
  <c r="G35" i="5" s="1"/>
  <c r="Y34" i="5"/>
  <c r="X34" i="5"/>
  <c r="W34" i="5"/>
  <c r="V34" i="5"/>
  <c r="U34" i="5"/>
  <c r="T34" i="5"/>
  <c r="S34" i="5"/>
  <c r="R34" i="5"/>
  <c r="Q34" i="5"/>
  <c r="P34" i="5"/>
  <c r="O34" i="5"/>
  <c r="C34" i="5"/>
  <c r="B34" i="5"/>
  <c r="G34" i="5" s="1"/>
  <c r="Y33" i="5"/>
  <c r="X33" i="5"/>
  <c r="W33" i="5"/>
  <c r="V33" i="5"/>
  <c r="U33" i="5"/>
  <c r="T33" i="5"/>
  <c r="S33" i="5"/>
  <c r="R33" i="5"/>
  <c r="Q33" i="5"/>
  <c r="P33" i="5"/>
  <c r="O33" i="5"/>
  <c r="C33" i="5"/>
  <c r="B33" i="5"/>
  <c r="I33" i="5" s="1"/>
  <c r="Y32" i="5"/>
  <c r="X32" i="5"/>
  <c r="W32" i="5"/>
  <c r="V32" i="5"/>
  <c r="U32" i="5"/>
  <c r="T32" i="5"/>
  <c r="S32" i="5"/>
  <c r="R32" i="5"/>
  <c r="Q32" i="5"/>
  <c r="P32" i="5"/>
  <c r="O32" i="5"/>
  <c r="C32" i="5"/>
  <c r="B32" i="5"/>
  <c r="I32" i="5" s="1"/>
  <c r="Y31" i="5"/>
  <c r="X31" i="5"/>
  <c r="W31" i="5"/>
  <c r="V31" i="5"/>
  <c r="U31" i="5"/>
  <c r="T31" i="5"/>
  <c r="S31" i="5"/>
  <c r="R31" i="5"/>
  <c r="Q31" i="5"/>
  <c r="P31" i="5"/>
  <c r="O31" i="5"/>
  <c r="C31" i="5"/>
  <c r="B31" i="5"/>
  <c r="I31" i="5" s="1"/>
  <c r="Y30" i="5"/>
  <c r="X30" i="5"/>
  <c r="W30" i="5"/>
  <c r="V30" i="5"/>
  <c r="U30" i="5"/>
  <c r="T30" i="5"/>
  <c r="S30" i="5"/>
  <c r="R30" i="5"/>
  <c r="Q30" i="5"/>
  <c r="P30" i="5"/>
  <c r="O30" i="5"/>
  <c r="C30" i="5"/>
  <c r="B30" i="5"/>
  <c r="I30" i="5" s="1"/>
  <c r="K30" i="5" s="1"/>
  <c r="Y29" i="5"/>
  <c r="X29" i="5"/>
  <c r="W29" i="5"/>
  <c r="V29" i="5"/>
  <c r="U29" i="5"/>
  <c r="T29" i="5"/>
  <c r="S29" i="5"/>
  <c r="R29" i="5"/>
  <c r="Q29" i="5"/>
  <c r="P29" i="5"/>
  <c r="O29" i="5"/>
  <c r="C29" i="5"/>
  <c r="B29" i="5"/>
  <c r="I29" i="5" s="1"/>
  <c r="L29" i="5" s="1"/>
  <c r="Y28" i="5"/>
  <c r="X28" i="5"/>
  <c r="W28" i="5"/>
  <c r="V28" i="5"/>
  <c r="U28" i="5"/>
  <c r="T28" i="5"/>
  <c r="S28" i="5"/>
  <c r="R28" i="5"/>
  <c r="Q28" i="5"/>
  <c r="P28" i="5"/>
  <c r="O28" i="5"/>
  <c r="C28" i="5"/>
  <c r="B28" i="5"/>
  <c r="Y27" i="5"/>
  <c r="X27" i="5"/>
  <c r="W27" i="5"/>
  <c r="V27" i="5"/>
  <c r="U27" i="5"/>
  <c r="T27" i="5"/>
  <c r="S27" i="5"/>
  <c r="R27" i="5"/>
  <c r="Q27" i="5"/>
  <c r="P27" i="5"/>
  <c r="O27" i="5"/>
  <c r="C27" i="5"/>
  <c r="B27" i="5"/>
  <c r="I27" i="5" s="1"/>
  <c r="Y26" i="5"/>
  <c r="X26" i="5"/>
  <c r="W26" i="5"/>
  <c r="V26" i="5"/>
  <c r="U26" i="5"/>
  <c r="T26" i="5"/>
  <c r="S26" i="5"/>
  <c r="R26" i="5"/>
  <c r="Q26" i="5"/>
  <c r="P26" i="5"/>
  <c r="O26" i="5"/>
  <c r="C26" i="5"/>
  <c r="B26" i="5"/>
  <c r="I26" i="5" s="1"/>
  <c r="L26" i="5" s="1"/>
  <c r="Y25" i="5"/>
  <c r="X25" i="5"/>
  <c r="W25" i="5"/>
  <c r="V25" i="5"/>
  <c r="U25" i="5"/>
  <c r="T25" i="5"/>
  <c r="S25" i="5"/>
  <c r="R25" i="5"/>
  <c r="Q25" i="5"/>
  <c r="P25" i="5"/>
  <c r="O25" i="5"/>
  <c r="C25" i="5"/>
  <c r="B25" i="5"/>
  <c r="I25" i="5" s="1"/>
  <c r="Y24" i="5"/>
  <c r="X24" i="5"/>
  <c r="W24" i="5"/>
  <c r="V24" i="5"/>
  <c r="U24" i="5"/>
  <c r="T24" i="5"/>
  <c r="S24" i="5"/>
  <c r="R24" i="5"/>
  <c r="Q24" i="5"/>
  <c r="P24" i="5"/>
  <c r="O24" i="5"/>
  <c r="C24" i="5"/>
  <c r="B24" i="5"/>
  <c r="I24" i="5" s="1"/>
  <c r="K24" i="5" s="1"/>
  <c r="Y23" i="5"/>
  <c r="X23" i="5"/>
  <c r="W23" i="5"/>
  <c r="V23" i="5"/>
  <c r="U23" i="5"/>
  <c r="T23" i="5"/>
  <c r="S23" i="5"/>
  <c r="R23" i="5"/>
  <c r="Q23" i="5"/>
  <c r="P23" i="5"/>
  <c r="O23" i="5"/>
  <c r="C23" i="5"/>
  <c r="B23" i="5"/>
  <c r="G23" i="5" s="1"/>
  <c r="Y22" i="5"/>
  <c r="X22" i="5"/>
  <c r="W22" i="5"/>
  <c r="V22" i="5"/>
  <c r="U22" i="5"/>
  <c r="T22" i="5"/>
  <c r="S22" i="5"/>
  <c r="R22" i="5"/>
  <c r="Q22" i="5"/>
  <c r="P22" i="5"/>
  <c r="O22" i="5"/>
  <c r="C22" i="5"/>
  <c r="B22" i="5"/>
  <c r="Y21" i="5"/>
  <c r="X21" i="5"/>
  <c r="W21" i="5"/>
  <c r="V21" i="5"/>
  <c r="U21" i="5"/>
  <c r="T21" i="5"/>
  <c r="S21" i="5"/>
  <c r="R21" i="5"/>
  <c r="Q21" i="5"/>
  <c r="P21" i="5"/>
  <c r="O21" i="5"/>
  <c r="C21" i="5"/>
  <c r="B21" i="5"/>
  <c r="I21" i="5" s="1"/>
  <c r="Y20" i="5"/>
  <c r="X20" i="5"/>
  <c r="W20" i="5"/>
  <c r="V20" i="5"/>
  <c r="U20" i="5"/>
  <c r="T20" i="5"/>
  <c r="S20" i="5"/>
  <c r="R20" i="5"/>
  <c r="Q20" i="5"/>
  <c r="P20" i="5"/>
  <c r="O20" i="5"/>
  <c r="C20" i="5"/>
  <c r="B20" i="5"/>
  <c r="G20" i="5" s="1"/>
  <c r="Y19" i="5"/>
  <c r="X19" i="5"/>
  <c r="W19" i="5"/>
  <c r="V19" i="5"/>
  <c r="U19" i="5"/>
  <c r="T19" i="5"/>
  <c r="S19" i="5"/>
  <c r="R19" i="5"/>
  <c r="Q19" i="5"/>
  <c r="P19" i="5"/>
  <c r="O19" i="5"/>
  <c r="C19" i="5"/>
  <c r="B19" i="5"/>
  <c r="I19" i="5" s="1"/>
  <c r="Y18" i="5"/>
  <c r="X18" i="5"/>
  <c r="W18" i="5"/>
  <c r="V18" i="5"/>
  <c r="U18" i="5"/>
  <c r="T18" i="5"/>
  <c r="S18" i="5"/>
  <c r="R18" i="5"/>
  <c r="Q18" i="5"/>
  <c r="P18" i="5"/>
  <c r="O18" i="5"/>
  <c r="C18" i="5"/>
  <c r="B18" i="5"/>
  <c r="G18" i="5" s="1"/>
  <c r="Y17" i="5"/>
  <c r="X17" i="5"/>
  <c r="W17" i="5"/>
  <c r="V17" i="5"/>
  <c r="U17" i="5"/>
  <c r="T17" i="5"/>
  <c r="S17" i="5"/>
  <c r="R17" i="5"/>
  <c r="Q17" i="5"/>
  <c r="P17" i="5"/>
  <c r="O17" i="5"/>
  <c r="C17" i="5"/>
  <c r="B17" i="5"/>
  <c r="I17" i="5" s="1"/>
  <c r="L17" i="5" s="1"/>
  <c r="Y16" i="5"/>
  <c r="X16" i="5"/>
  <c r="W16" i="5"/>
  <c r="V16" i="5"/>
  <c r="U16" i="5"/>
  <c r="T16" i="5"/>
  <c r="S16" i="5"/>
  <c r="R16" i="5"/>
  <c r="Q16" i="5"/>
  <c r="P16" i="5"/>
  <c r="O16" i="5"/>
  <c r="C16" i="5"/>
  <c r="B16" i="5"/>
  <c r="Y15" i="5"/>
  <c r="X15" i="5"/>
  <c r="W15" i="5"/>
  <c r="V15" i="5"/>
  <c r="U15" i="5"/>
  <c r="T15" i="5"/>
  <c r="S15" i="5"/>
  <c r="R15" i="5"/>
  <c r="Q15" i="5"/>
  <c r="P15" i="5"/>
  <c r="O15" i="5"/>
  <c r="C15" i="5"/>
  <c r="B15" i="5"/>
  <c r="I15" i="5" s="1"/>
  <c r="Y14" i="5"/>
  <c r="X14" i="5"/>
  <c r="W14" i="5"/>
  <c r="V14" i="5"/>
  <c r="U14" i="5"/>
  <c r="T14" i="5"/>
  <c r="S14" i="5"/>
  <c r="R14" i="5"/>
  <c r="Q14" i="5"/>
  <c r="P14" i="5"/>
  <c r="O14" i="5"/>
  <c r="C14" i="5"/>
  <c r="B14" i="5"/>
  <c r="I14" i="5" s="1"/>
  <c r="Y13" i="5"/>
  <c r="X13" i="5"/>
  <c r="W13" i="5"/>
  <c r="V13" i="5"/>
  <c r="U13" i="5"/>
  <c r="T13" i="5"/>
  <c r="S13" i="5"/>
  <c r="R13" i="5"/>
  <c r="Q13" i="5"/>
  <c r="P13" i="5"/>
  <c r="O13" i="5"/>
  <c r="C13" i="5"/>
  <c r="B13" i="5"/>
  <c r="I13" i="5" s="1"/>
  <c r="Y12" i="5"/>
  <c r="X12" i="5"/>
  <c r="W12" i="5"/>
  <c r="V12" i="5"/>
  <c r="U12" i="5"/>
  <c r="T12" i="5"/>
  <c r="S12" i="5"/>
  <c r="R12" i="5"/>
  <c r="Q12" i="5"/>
  <c r="P12" i="5"/>
  <c r="O12" i="5"/>
  <c r="C12" i="5"/>
  <c r="B12" i="5"/>
  <c r="G12" i="5" s="1"/>
  <c r="Y11" i="5"/>
  <c r="X11" i="5"/>
  <c r="W11" i="5"/>
  <c r="V11" i="5"/>
  <c r="U11" i="5"/>
  <c r="T11" i="5"/>
  <c r="S11" i="5"/>
  <c r="R11" i="5"/>
  <c r="Q11" i="5"/>
  <c r="P11" i="5"/>
  <c r="O11" i="5"/>
  <c r="C11" i="5"/>
  <c r="B11" i="5"/>
  <c r="G11" i="5" s="1"/>
  <c r="Y10" i="5"/>
  <c r="X10" i="5"/>
  <c r="W10" i="5"/>
  <c r="V10" i="5"/>
  <c r="U10" i="5"/>
  <c r="T10" i="5"/>
  <c r="S10" i="5"/>
  <c r="R10" i="5"/>
  <c r="Q10" i="5"/>
  <c r="P10" i="5"/>
  <c r="O10" i="5"/>
  <c r="C10" i="5"/>
  <c r="B10" i="5"/>
  <c r="Y9" i="5"/>
  <c r="X9" i="5"/>
  <c r="W9" i="5"/>
  <c r="V9" i="5"/>
  <c r="U9" i="5"/>
  <c r="T9" i="5"/>
  <c r="S9" i="5"/>
  <c r="R9" i="5"/>
  <c r="Q9" i="5"/>
  <c r="P9" i="5"/>
  <c r="O9" i="5"/>
  <c r="C9" i="5"/>
  <c r="B9" i="5"/>
  <c r="I9" i="5" s="1"/>
  <c r="Y8" i="5"/>
  <c r="X8" i="5"/>
  <c r="W8" i="5"/>
  <c r="V8" i="5"/>
  <c r="U8" i="5"/>
  <c r="T8" i="5"/>
  <c r="S8" i="5"/>
  <c r="R8" i="5"/>
  <c r="Q8" i="5"/>
  <c r="P8" i="5"/>
  <c r="O8" i="5"/>
  <c r="C8" i="5"/>
  <c r="B8" i="5"/>
  <c r="I8" i="5" s="1"/>
  <c r="K8" i="5" s="1"/>
  <c r="Y7" i="5"/>
  <c r="X7" i="5"/>
  <c r="W7" i="5"/>
  <c r="V7" i="5"/>
  <c r="U7" i="5"/>
  <c r="T7" i="5"/>
  <c r="S7" i="5"/>
  <c r="R7" i="5"/>
  <c r="Q7" i="5"/>
  <c r="P7" i="5"/>
  <c r="O7" i="5"/>
  <c r="C7" i="5"/>
  <c r="B7" i="5"/>
  <c r="I7" i="5" s="1"/>
  <c r="Y6" i="5"/>
  <c r="X6" i="5"/>
  <c r="W6" i="5"/>
  <c r="V6" i="5"/>
  <c r="U6" i="5"/>
  <c r="T6" i="5"/>
  <c r="S6" i="5"/>
  <c r="R6" i="5"/>
  <c r="Q6" i="5"/>
  <c r="P6" i="5"/>
  <c r="O6" i="5"/>
  <c r="C6" i="5"/>
  <c r="B6" i="5"/>
  <c r="I6" i="5" s="1"/>
  <c r="K6" i="5" s="1"/>
  <c r="Y5" i="5"/>
  <c r="X5" i="5"/>
  <c r="W5" i="5"/>
  <c r="V5" i="5"/>
  <c r="U5" i="5"/>
  <c r="T5" i="5"/>
  <c r="S5" i="5"/>
  <c r="R5" i="5"/>
  <c r="Q5" i="5"/>
  <c r="P5" i="5"/>
  <c r="O5" i="5"/>
  <c r="C5" i="5"/>
  <c r="B5" i="5"/>
  <c r="I5" i="5" s="1"/>
  <c r="L5" i="5" s="1"/>
  <c r="Y4" i="5"/>
  <c r="X4" i="5"/>
  <c r="W4" i="5"/>
  <c r="V4" i="5"/>
  <c r="U4" i="5"/>
  <c r="T4" i="5"/>
  <c r="S4" i="5"/>
  <c r="R4" i="5"/>
  <c r="Q4" i="5"/>
  <c r="P4" i="5"/>
  <c r="O4" i="5"/>
  <c r="C4" i="5"/>
  <c r="B4" i="5"/>
  <c r="Y3" i="5"/>
  <c r="X3" i="5"/>
  <c r="W3" i="5"/>
  <c r="V3" i="5"/>
  <c r="U3" i="5"/>
  <c r="T3" i="5"/>
  <c r="S3" i="5"/>
  <c r="R3" i="5"/>
  <c r="Q3" i="5"/>
  <c r="P3" i="5"/>
  <c r="O3" i="5"/>
  <c r="C3" i="5"/>
  <c r="B3" i="5"/>
  <c r="I3" i="5" s="1"/>
  <c r="Y2" i="5"/>
  <c r="X2" i="5"/>
  <c r="W2" i="5"/>
  <c r="V2" i="5"/>
  <c r="U2" i="5"/>
  <c r="T2" i="5"/>
  <c r="S2" i="5"/>
  <c r="R2" i="5"/>
  <c r="Q2" i="5"/>
  <c r="P2" i="5"/>
  <c r="O2" i="5"/>
  <c r="C2" i="5"/>
  <c r="B2" i="5"/>
  <c r="I2" i="5" s="1"/>
  <c r="L2" i="5" s="1"/>
  <c r="O3" i="2"/>
  <c r="P3" i="2"/>
  <c r="Q3" i="2"/>
  <c r="R3" i="2"/>
  <c r="S3" i="2"/>
  <c r="T3" i="2"/>
  <c r="U3" i="2"/>
  <c r="V3" i="2"/>
  <c r="W3" i="2"/>
  <c r="X3" i="2"/>
  <c r="Y3" i="2"/>
  <c r="O4" i="2"/>
  <c r="P4" i="2"/>
  <c r="Q4" i="2"/>
  <c r="R4" i="2"/>
  <c r="S4" i="2"/>
  <c r="T4" i="2"/>
  <c r="U4" i="2"/>
  <c r="V4" i="2"/>
  <c r="W4" i="2"/>
  <c r="X4" i="2"/>
  <c r="Y4" i="2"/>
  <c r="O5" i="2"/>
  <c r="P5" i="2"/>
  <c r="Q5" i="2"/>
  <c r="R5" i="2"/>
  <c r="S5" i="2"/>
  <c r="T5" i="2"/>
  <c r="U5" i="2"/>
  <c r="V5" i="2"/>
  <c r="W5" i="2"/>
  <c r="X5" i="2"/>
  <c r="Y5" i="2"/>
  <c r="O6" i="2"/>
  <c r="P6" i="2"/>
  <c r="Q6" i="2"/>
  <c r="R6" i="2"/>
  <c r="S6" i="2"/>
  <c r="T6" i="2"/>
  <c r="U6" i="2"/>
  <c r="V6" i="2"/>
  <c r="W6" i="2"/>
  <c r="X6" i="2"/>
  <c r="Y6" i="2"/>
  <c r="O7" i="2"/>
  <c r="P7" i="2"/>
  <c r="Q7" i="2"/>
  <c r="R7" i="2"/>
  <c r="S7" i="2"/>
  <c r="T7" i="2"/>
  <c r="U7" i="2"/>
  <c r="V7" i="2"/>
  <c r="W7" i="2"/>
  <c r="X7" i="2"/>
  <c r="Y7" i="2"/>
  <c r="O8" i="2"/>
  <c r="P8" i="2"/>
  <c r="Q8" i="2"/>
  <c r="R8" i="2"/>
  <c r="S8" i="2"/>
  <c r="T8" i="2"/>
  <c r="U8" i="2"/>
  <c r="V8" i="2"/>
  <c r="W8" i="2"/>
  <c r="X8" i="2"/>
  <c r="Y8" i="2"/>
  <c r="O9" i="2"/>
  <c r="P9" i="2"/>
  <c r="Q9" i="2"/>
  <c r="R9" i="2"/>
  <c r="S9" i="2"/>
  <c r="T9" i="2"/>
  <c r="U9" i="2"/>
  <c r="V9" i="2"/>
  <c r="W9" i="2"/>
  <c r="X9" i="2"/>
  <c r="Y9" i="2"/>
  <c r="O10" i="2"/>
  <c r="P10" i="2"/>
  <c r="Q10" i="2"/>
  <c r="R10" i="2"/>
  <c r="S10" i="2"/>
  <c r="T10" i="2"/>
  <c r="U10" i="2"/>
  <c r="V10" i="2"/>
  <c r="W10" i="2"/>
  <c r="X10" i="2"/>
  <c r="Y10" i="2"/>
  <c r="O11" i="2"/>
  <c r="P11" i="2"/>
  <c r="Q11" i="2"/>
  <c r="R11" i="2"/>
  <c r="S11" i="2"/>
  <c r="T11" i="2"/>
  <c r="U11" i="2"/>
  <c r="V11" i="2"/>
  <c r="W11" i="2"/>
  <c r="X11" i="2"/>
  <c r="Y11" i="2"/>
  <c r="O12" i="2"/>
  <c r="P12" i="2"/>
  <c r="Q12" i="2"/>
  <c r="R12" i="2"/>
  <c r="S12" i="2"/>
  <c r="T12" i="2"/>
  <c r="U12" i="2"/>
  <c r="V12" i="2"/>
  <c r="W12" i="2"/>
  <c r="X12" i="2"/>
  <c r="Y12" i="2"/>
  <c r="O13" i="2"/>
  <c r="P13" i="2"/>
  <c r="Q13" i="2"/>
  <c r="R13" i="2"/>
  <c r="S13" i="2"/>
  <c r="T13" i="2"/>
  <c r="U13" i="2"/>
  <c r="V13" i="2"/>
  <c r="W13" i="2"/>
  <c r="X13" i="2"/>
  <c r="Y13" i="2"/>
  <c r="O14" i="2"/>
  <c r="P14" i="2"/>
  <c r="Q14" i="2"/>
  <c r="R14" i="2"/>
  <c r="S14" i="2"/>
  <c r="T14" i="2"/>
  <c r="U14" i="2"/>
  <c r="V14" i="2"/>
  <c r="W14" i="2"/>
  <c r="X14" i="2"/>
  <c r="Y14" i="2"/>
  <c r="O15" i="2"/>
  <c r="P15" i="2"/>
  <c r="Q15" i="2"/>
  <c r="R15" i="2"/>
  <c r="S15" i="2"/>
  <c r="T15" i="2"/>
  <c r="U15" i="2"/>
  <c r="V15" i="2"/>
  <c r="W15" i="2"/>
  <c r="X15" i="2"/>
  <c r="Y15" i="2"/>
  <c r="O16" i="2"/>
  <c r="P16" i="2"/>
  <c r="Q16" i="2"/>
  <c r="R16" i="2"/>
  <c r="S16" i="2"/>
  <c r="T16" i="2"/>
  <c r="U16" i="2"/>
  <c r="V16" i="2"/>
  <c r="W16" i="2"/>
  <c r="X16" i="2"/>
  <c r="Y16" i="2"/>
  <c r="O17" i="2"/>
  <c r="P17" i="2"/>
  <c r="Q17" i="2"/>
  <c r="R17" i="2"/>
  <c r="S17" i="2"/>
  <c r="T17" i="2"/>
  <c r="U17" i="2"/>
  <c r="V17" i="2"/>
  <c r="W17" i="2"/>
  <c r="X17" i="2"/>
  <c r="Y17" i="2"/>
  <c r="O18" i="2"/>
  <c r="P18" i="2"/>
  <c r="Q18" i="2"/>
  <c r="R18" i="2"/>
  <c r="S18" i="2"/>
  <c r="T18" i="2"/>
  <c r="U18" i="2"/>
  <c r="V18" i="2"/>
  <c r="W18" i="2"/>
  <c r="X18" i="2"/>
  <c r="Y18" i="2"/>
  <c r="O19" i="2"/>
  <c r="P19" i="2"/>
  <c r="Q19" i="2"/>
  <c r="R19" i="2"/>
  <c r="S19" i="2"/>
  <c r="T19" i="2"/>
  <c r="U19" i="2"/>
  <c r="V19" i="2"/>
  <c r="W19" i="2"/>
  <c r="X19" i="2"/>
  <c r="Y19" i="2"/>
  <c r="O20" i="2"/>
  <c r="P20" i="2"/>
  <c r="Q20" i="2"/>
  <c r="R20" i="2"/>
  <c r="S20" i="2"/>
  <c r="T20" i="2"/>
  <c r="U20" i="2"/>
  <c r="V20" i="2"/>
  <c r="W20" i="2"/>
  <c r="X20" i="2"/>
  <c r="Y20" i="2"/>
  <c r="O21" i="2"/>
  <c r="P21" i="2"/>
  <c r="Q21" i="2"/>
  <c r="R21" i="2"/>
  <c r="S21" i="2"/>
  <c r="T21" i="2"/>
  <c r="U21" i="2"/>
  <c r="V21" i="2"/>
  <c r="W21" i="2"/>
  <c r="X21" i="2"/>
  <c r="Y21" i="2"/>
  <c r="O22" i="2"/>
  <c r="P22" i="2"/>
  <c r="Q22" i="2"/>
  <c r="R22" i="2"/>
  <c r="S22" i="2"/>
  <c r="T22" i="2"/>
  <c r="U22" i="2"/>
  <c r="V22" i="2"/>
  <c r="W22" i="2"/>
  <c r="X22" i="2"/>
  <c r="Y22" i="2"/>
  <c r="O23" i="2"/>
  <c r="P23" i="2"/>
  <c r="Q23" i="2"/>
  <c r="R23" i="2"/>
  <c r="S23" i="2"/>
  <c r="T23" i="2"/>
  <c r="U23" i="2"/>
  <c r="V23" i="2"/>
  <c r="W23" i="2"/>
  <c r="X23" i="2"/>
  <c r="Y23" i="2"/>
  <c r="O24" i="2"/>
  <c r="P24" i="2"/>
  <c r="Q24" i="2"/>
  <c r="R24" i="2"/>
  <c r="S24" i="2"/>
  <c r="T24" i="2"/>
  <c r="U24" i="2"/>
  <c r="V24" i="2"/>
  <c r="W24" i="2"/>
  <c r="X24" i="2"/>
  <c r="Y24" i="2"/>
  <c r="O25" i="2"/>
  <c r="P25" i="2"/>
  <c r="Q25" i="2"/>
  <c r="R25" i="2"/>
  <c r="S25" i="2"/>
  <c r="T25" i="2"/>
  <c r="U25" i="2"/>
  <c r="V25" i="2"/>
  <c r="W25" i="2"/>
  <c r="X25" i="2"/>
  <c r="Y25" i="2"/>
  <c r="O26" i="2"/>
  <c r="P26" i="2"/>
  <c r="Q26" i="2"/>
  <c r="R26" i="2"/>
  <c r="S26" i="2"/>
  <c r="T26" i="2"/>
  <c r="U26" i="2"/>
  <c r="V26" i="2"/>
  <c r="W26" i="2"/>
  <c r="X26" i="2"/>
  <c r="Y26" i="2"/>
  <c r="O27" i="2"/>
  <c r="P27" i="2"/>
  <c r="Q27" i="2"/>
  <c r="R27" i="2"/>
  <c r="S27" i="2"/>
  <c r="T27" i="2"/>
  <c r="U27" i="2"/>
  <c r="V27" i="2"/>
  <c r="W27" i="2"/>
  <c r="X27" i="2"/>
  <c r="Y27" i="2"/>
  <c r="O28" i="2"/>
  <c r="P28" i="2"/>
  <c r="Q28" i="2"/>
  <c r="R28" i="2"/>
  <c r="S28" i="2"/>
  <c r="T28" i="2"/>
  <c r="U28" i="2"/>
  <c r="V28" i="2"/>
  <c r="W28" i="2"/>
  <c r="X28" i="2"/>
  <c r="Y28" i="2"/>
  <c r="O29" i="2"/>
  <c r="P29" i="2"/>
  <c r="Q29" i="2"/>
  <c r="R29" i="2"/>
  <c r="S29" i="2"/>
  <c r="T29" i="2"/>
  <c r="U29" i="2"/>
  <c r="V29" i="2"/>
  <c r="W29" i="2"/>
  <c r="X29" i="2"/>
  <c r="Y29" i="2"/>
  <c r="O30" i="2"/>
  <c r="P30" i="2"/>
  <c r="Q30" i="2"/>
  <c r="R30" i="2"/>
  <c r="S30" i="2"/>
  <c r="T30" i="2"/>
  <c r="U30" i="2"/>
  <c r="V30" i="2"/>
  <c r="W30" i="2"/>
  <c r="X30" i="2"/>
  <c r="Y30" i="2"/>
  <c r="O31" i="2"/>
  <c r="P31" i="2"/>
  <c r="Q31" i="2"/>
  <c r="R31" i="2"/>
  <c r="S31" i="2"/>
  <c r="T31" i="2"/>
  <c r="U31" i="2"/>
  <c r="V31" i="2"/>
  <c r="W31" i="2"/>
  <c r="X31" i="2"/>
  <c r="Y31" i="2"/>
  <c r="O32" i="2"/>
  <c r="P32" i="2"/>
  <c r="Q32" i="2"/>
  <c r="R32" i="2"/>
  <c r="S32" i="2"/>
  <c r="T32" i="2"/>
  <c r="U32" i="2"/>
  <c r="V32" i="2"/>
  <c r="W32" i="2"/>
  <c r="X32" i="2"/>
  <c r="Y32" i="2"/>
  <c r="O33" i="2"/>
  <c r="P33" i="2"/>
  <c r="Q33" i="2"/>
  <c r="R33" i="2"/>
  <c r="S33" i="2"/>
  <c r="T33" i="2"/>
  <c r="U33" i="2"/>
  <c r="V33" i="2"/>
  <c r="W33" i="2"/>
  <c r="X33" i="2"/>
  <c r="Y33" i="2"/>
  <c r="O34" i="2"/>
  <c r="P34" i="2"/>
  <c r="Q34" i="2"/>
  <c r="R34" i="2"/>
  <c r="S34" i="2"/>
  <c r="T34" i="2"/>
  <c r="U34" i="2"/>
  <c r="V34" i="2"/>
  <c r="W34" i="2"/>
  <c r="X34" i="2"/>
  <c r="Y34" i="2"/>
  <c r="O35" i="2"/>
  <c r="P35" i="2"/>
  <c r="Q35" i="2"/>
  <c r="R35" i="2"/>
  <c r="S35" i="2"/>
  <c r="T35" i="2"/>
  <c r="U35" i="2"/>
  <c r="V35" i="2"/>
  <c r="W35" i="2"/>
  <c r="X35" i="2"/>
  <c r="Y35" i="2"/>
  <c r="O36" i="2"/>
  <c r="P36" i="2"/>
  <c r="Q36" i="2"/>
  <c r="R36" i="2"/>
  <c r="S36" i="2"/>
  <c r="T36" i="2"/>
  <c r="U36" i="2"/>
  <c r="V36" i="2"/>
  <c r="W36" i="2"/>
  <c r="X36" i="2"/>
  <c r="Y36" i="2"/>
  <c r="O37" i="2"/>
  <c r="P37" i="2"/>
  <c r="Q37" i="2"/>
  <c r="R37" i="2"/>
  <c r="S37" i="2"/>
  <c r="T37" i="2"/>
  <c r="U37" i="2"/>
  <c r="V37" i="2"/>
  <c r="W37" i="2"/>
  <c r="X37" i="2"/>
  <c r="Y37" i="2"/>
  <c r="O38" i="2"/>
  <c r="P38" i="2"/>
  <c r="Q38" i="2"/>
  <c r="R38" i="2"/>
  <c r="S38" i="2"/>
  <c r="T38" i="2"/>
  <c r="U38" i="2"/>
  <c r="V38" i="2"/>
  <c r="W38" i="2"/>
  <c r="X38" i="2"/>
  <c r="Y38" i="2"/>
  <c r="O39" i="2"/>
  <c r="P39" i="2"/>
  <c r="Q39" i="2"/>
  <c r="R39" i="2"/>
  <c r="S39" i="2"/>
  <c r="T39" i="2"/>
  <c r="U39" i="2"/>
  <c r="V39" i="2"/>
  <c r="W39" i="2"/>
  <c r="X39" i="2"/>
  <c r="Y39" i="2"/>
  <c r="O40" i="2"/>
  <c r="P40" i="2"/>
  <c r="Q40" i="2"/>
  <c r="R40" i="2"/>
  <c r="S40" i="2"/>
  <c r="T40" i="2"/>
  <c r="U40" i="2"/>
  <c r="V40" i="2"/>
  <c r="W40" i="2"/>
  <c r="X40" i="2"/>
  <c r="Y40" i="2"/>
  <c r="O41" i="2"/>
  <c r="P41" i="2"/>
  <c r="Q41" i="2"/>
  <c r="R41" i="2"/>
  <c r="S41" i="2"/>
  <c r="T41" i="2"/>
  <c r="U41" i="2"/>
  <c r="V41" i="2"/>
  <c r="W41" i="2"/>
  <c r="X41" i="2"/>
  <c r="Y41" i="2"/>
  <c r="O42" i="2"/>
  <c r="P42" i="2"/>
  <c r="Q42" i="2"/>
  <c r="R42" i="2"/>
  <c r="S42" i="2"/>
  <c r="T42" i="2"/>
  <c r="U42" i="2"/>
  <c r="V42" i="2"/>
  <c r="W42" i="2"/>
  <c r="X42" i="2"/>
  <c r="Y42" i="2"/>
  <c r="O43" i="2"/>
  <c r="P43" i="2"/>
  <c r="Q43" i="2"/>
  <c r="R43" i="2"/>
  <c r="S43" i="2"/>
  <c r="T43" i="2"/>
  <c r="U43" i="2"/>
  <c r="V43" i="2"/>
  <c r="W43" i="2"/>
  <c r="X43" i="2"/>
  <c r="Y43" i="2"/>
  <c r="O44" i="2"/>
  <c r="P44" i="2"/>
  <c r="Q44" i="2"/>
  <c r="R44" i="2"/>
  <c r="S44" i="2"/>
  <c r="T44" i="2"/>
  <c r="U44" i="2"/>
  <c r="V44" i="2"/>
  <c r="W44" i="2"/>
  <c r="X44" i="2"/>
  <c r="Y44" i="2"/>
  <c r="O45" i="2"/>
  <c r="P45" i="2"/>
  <c r="Q45" i="2"/>
  <c r="R45" i="2"/>
  <c r="S45" i="2"/>
  <c r="T45" i="2"/>
  <c r="U45" i="2"/>
  <c r="V45" i="2"/>
  <c r="W45" i="2"/>
  <c r="X45" i="2"/>
  <c r="Y45" i="2"/>
  <c r="O46" i="2"/>
  <c r="P46" i="2"/>
  <c r="Q46" i="2"/>
  <c r="R46" i="2"/>
  <c r="S46" i="2"/>
  <c r="T46" i="2"/>
  <c r="U46" i="2"/>
  <c r="V46" i="2"/>
  <c r="W46" i="2"/>
  <c r="X46" i="2"/>
  <c r="Y46" i="2"/>
  <c r="O47" i="2"/>
  <c r="P47" i="2"/>
  <c r="Q47" i="2"/>
  <c r="R47" i="2"/>
  <c r="S47" i="2"/>
  <c r="T47" i="2"/>
  <c r="U47" i="2"/>
  <c r="V47" i="2"/>
  <c r="W47" i="2"/>
  <c r="X47" i="2"/>
  <c r="Y47" i="2"/>
  <c r="O48" i="2"/>
  <c r="P48" i="2"/>
  <c r="Q48" i="2"/>
  <c r="R48" i="2"/>
  <c r="S48" i="2"/>
  <c r="T48" i="2"/>
  <c r="U48" i="2"/>
  <c r="V48" i="2"/>
  <c r="W48" i="2"/>
  <c r="X48" i="2"/>
  <c r="Y48" i="2"/>
  <c r="O49" i="2"/>
  <c r="P49" i="2"/>
  <c r="Q49" i="2"/>
  <c r="R49" i="2"/>
  <c r="S49" i="2"/>
  <c r="T49" i="2"/>
  <c r="U49" i="2"/>
  <c r="V49" i="2"/>
  <c r="W49" i="2"/>
  <c r="X49" i="2"/>
  <c r="Y49" i="2"/>
  <c r="O50" i="2"/>
  <c r="P50" i="2"/>
  <c r="Q50" i="2"/>
  <c r="R50" i="2"/>
  <c r="S50" i="2"/>
  <c r="T50" i="2"/>
  <c r="U50" i="2"/>
  <c r="V50" i="2"/>
  <c r="W50" i="2"/>
  <c r="X50" i="2"/>
  <c r="Y50" i="2"/>
  <c r="O51" i="2"/>
  <c r="P51" i="2"/>
  <c r="Q51" i="2"/>
  <c r="R51" i="2"/>
  <c r="S51" i="2"/>
  <c r="T51" i="2"/>
  <c r="U51" i="2"/>
  <c r="V51" i="2"/>
  <c r="W51" i="2"/>
  <c r="X51" i="2"/>
  <c r="Y51" i="2"/>
  <c r="O52" i="2"/>
  <c r="P52" i="2"/>
  <c r="Q52" i="2"/>
  <c r="R52" i="2"/>
  <c r="S52" i="2"/>
  <c r="T52" i="2"/>
  <c r="U52" i="2"/>
  <c r="V52" i="2"/>
  <c r="W52" i="2"/>
  <c r="X52" i="2"/>
  <c r="Y52" i="2"/>
  <c r="O53" i="2"/>
  <c r="P53" i="2"/>
  <c r="Q53" i="2"/>
  <c r="R53" i="2"/>
  <c r="S53" i="2"/>
  <c r="T53" i="2"/>
  <c r="U53" i="2"/>
  <c r="V53" i="2"/>
  <c r="W53" i="2"/>
  <c r="X53" i="2"/>
  <c r="Y53" i="2"/>
  <c r="O54" i="2"/>
  <c r="P54" i="2"/>
  <c r="Q54" i="2"/>
  <c r="R54" i="2"/>
  <c r="S54" i="2"/>
  <c r="T54" i="2"/>
  <c r="U54" i="2"/>
  <c r="V54" i="2"/>
  <c r="W54" i="2"/>
  <c r="X54" i="2"/>
  <c r="Y54" i="2"/>
  <c r="O55" i="2"/>
  <c r="P55" i="2"/>
  <c r="Q55" i="2"/>
  <c r="R55" i="2"/>
  <c r="S55" i="2"/>
  <c r="T55" i="2"/>
  <c r="U55" i="2"/>
  <c r="V55" i="2"/>
  <c r="W55" i="2"/>
  <c r="X55" i="2"/>
  <c r="Y55" i="2"/>
  <c r="O56" i="2"/>
  <c r="P56" i="2"/>
  <c r="Q56" i="2"/>
  <c r="R56" i="2"/>
  <c r="S56" i="2"/>
  <c r="T56" i="2"/>
  <c r="U56" i="2"/>
  <c r="V56" i="2"/>
  <c r="W56" i="2"/>
  <c r="X56" i="2"/>
  <c r="Y56" i="2"/>
  <c r="O57" i="2"/>
  <c r="P57" i="2"/>
  <c r="Q57" i="2"/>
  <c r="R57" i="2"/>
  <c r="S57" i="2"/>
  <c r="T57" i="2"/>
  <c r="U57" i="2"/>
  <c r="V57" i="2"/>
  <c r="W57" i="2"/>
  <c r="X57" i="2"/>
  <c r="Y57" i="2"/>
  <c r="O58" i="2"/>
  <c r="P58" i="2"/>
  <c r="Q58" i="2"/>
  <c r="R58" i="2"/>
  <c r="S58" i="2"/>
  <c r="T58" i="2"/>
  <c r="U58" i="2"/>
  <c r="V58" i="2"/>
  <c r="W58" i="2"/>
  <c r="X58" i="2"/>
  <c r="Y58" i="2"/>
  <c r="O59" i="2"/>
  <c r="P59" i="2"/>
  <c r="Q59" i="2"/>
  <c r="R59" i="2"/>
  <c r="S59" i="2"/>
  <c r="T59" i="2"/>
  <c r="U59" i="2"/>
  <c r="V59" i="2"/>
  <c r="W59" i="2"/>
  <c r="X59" i="2"/>
  <c r="Y59" i="2"/>
  <c r="O60" i="2"/>
  <c r="P60" i="2"/>
  <c r="Q60" i="2"/>
  <c r="R60" i="2"/>
  <c r="S60" i="2"/>
  <c r="T60" i="2"/>
  <c r="U60" i="2"/>
  <c r="V60" i="2"/>
  <c r="W60" i="2"/>
  <c r="X60" i="2"/>
  <c r="Y60" i="2"/>
  <c r="O61" i="2"/>
  <c r="P61" i="2"/>
  <c r="Q61" i="2"/>
  <c r="R61" i="2"/>
  <c r="S61" i="2"/>
  <c r="T61" i="2"/>
  <c r="U61" i="2"/>
  <c r="V61" i="2"/>
  <c r="W61" i="2"/>
  <c r="X61" i="2"/>
  <c r="Y61" i="2"/>
  <c r="O62" i="2"/>
  <c r="P62" i="2"/>
  <c r="Q62" i="2"/>
  <c r="R62" i="2"/>
  <c r="S62" i="2"/>
  <c r="T62" i="2"/>
  <c r="U62" i="2"/>
  <c r="V62" i="2"/>
  <c r="W62" i="2"/>
  <c r="X62" i="2"/>
  <c r="Y62" i="2"/>
  <c r="O63" i="2"/>
  <c r="P63" i="2"/>
  <c r="Q63" i="2"/>
  <c r="R63" i="2"/>
  <c r="S63" i="2"/>
  <c r="T63" i="2"/>
  <c r="U63" i="2"/>
  <c r="V63" i="2"/>
  <c r="W63" i="2"/>
  <c r="X63" i="2"/>
  <c r="Y63" i="2"/>
  <c r="O64" i="2"/>
  <c r="P64" i="2"/>
  <c r="Q64" i="2"/>
  <c r="R64" i="2"/>
  <c r="S64" i="2"/>
  <c r="T64" i="2"/>
  <c r="U64" i="2"/>
  <c r="V64" i="2"/>
  <c r="W64" i="2"/>
  <c r="X64" i="2"/>
  <c r="Y64" i="2"/>
  <c r="O65" i="2"/>
  <c r="P65" i="2"/>
  <c r="Q65" i="2"/>
  <c r="R65" i="2"/>
  <c r="S65" i="2"/>
  <c r="T65" i="2"/>
  <c r="U65" i="2"/>
  <c r="V65" i="2"/>
  <c r="W65" i="2"/>
  <c r="X65" i="2"/>
  <c r="Y65" i="2"/>
  <c r="O66" i="2"/>
  <c r="P66" i="2"/>
  <c r="Q66" i="2"/>
  <c r="R66" i="2"/>
  <c r="S66" i="2"/>
  <c r="T66" i="2"/>
  <c r="U66" i="2"/>
  <c r="V66" i="2"/>
  <c r="W66" i="2"/>
  <c r="X66" i="2"/>
  <c r="Y66" i="2"/>
  <c r="O67" i="2"/>
  <c r="P67" i="2"/>
  <c r="Q67" i="2"/>
  <c r="R67" i="2"/>
  <c r="S67" i="2"/>
  <c r="T67" i="2"/>
  <c r="U67" i="2"/>
  <c r="V67" i="2"/>
  <c r="W67" i="2"/>
  <c r="X67" i="2"/>
  <c r="Y67" i="2"/>
  <c r="O68" i="2"/>
  <c r="P68" i="2"/>
  <c r="Q68" i="2"/>
  <c r="R68" i="2"/>
  <c r="S68" i="2"/>
  <c r="T68" i="2"/>
  <c r="U68" i="2"/>
  <c r="V68" i="2"/>
  <c r="W68" i="2"/>
  <c r="X68" i="2"/>
  <c r="Y68" i="2"/>
  <c r="O69" i="2"/>
  <c r="P69" i="2"/>
  <c r="Q69" i="2"/>
  <c r="R69" i="2"/>
  <c r="S69" i="2"/>
  <c r="T69" i="2"/>
  <c r="U69" i="2"/>
  <c r="V69" i="2"/>
  <c r="W69" i="2"/>
  <c r="X69" i="2"/>
  <c r="Y69" i="2"/>
  <c r="O70" i="2"/>
  <c r="P70" i="2"/>
  <c r="Q70" i="2"/>
  <c r="R70" i="2"/>
  <c r="S70" i="2"/>
  <c r="T70" i="2"/>
  <c r="U70" i="2"/>
  <c r="V70" i="2"/>
  <c r="W70" i="2"/>
  <c r="X70" i="2"/>
  <c r="Y70" i="2"/>
  <c r="O71" i="2"/>
  <c r="P71" i="2"/>
  <c r="Q71" i="2"/>
  <c r="R71" i="2"/>
  <c r="S71" i="2"/>
  <c r="T71" i="2"/>
  <c r="U71" i="2"/>
  <c r="V71" i="2"/>
  <c r="W71" i="2"/>
  <c r="X71" i="2"/>
  <c r="Y71" i="2"/>
  <c r="O72" i="2"/>
  <c r="P72" i="2"/>
  <c r="Q72" i="2"/>
  <c r="R72" i="2"/>
  <c r="S72" i="2"/>
  <c r="T72" i="2"/>
  <c r="U72" i="2"/>
  <c r="V72" i="2"/>
  <c r="W72" i="2"/>
  <c r="X72" i="2"/>
  <c r="Y72" i="2"/>
  <c r="O73" i="2"/>
  <c r="P73" i="2"/>
  <c r="Q73" i="2"/>
  <c r="R73" i="2"/>
  <c r="S73" i="2"/>
  <c r="T73" i="2"/>
  <c r="U73" i="2"/>
  <c r="V73" i="2"/>
  <c r="W73" i="2"/>
  <c r="X73" i="2"/>
  <c r="Y73" i="2"/>
  <c r="O74" i="2"/>
  <c r="P74" i="2"/>
  <c r="Q74" i="2"/>
  <c r="R74" i="2"/>
  <c r="S74" i="2"/>
  <c r="T74" i="2"/>
  <c r="U74" i="2"/>
  <c r="V74" i="2"/>
  <c r="W74" i="2"/>
  <c r="X74" i="2"/>
  <c r="Y74" i="2"/>
  <c r="O75" i="2"/>
  <c r="P75" i="2"/>
  <c r="Q75" i="2"/>
  <c r="R75" i="2"/>
  <c r="S75" i="2"/>
  <c r="T75" i="2"/>
  <c r="U75" i="2"/>
  <c r="V75" i="2"/>
  <c r="W75" i="2"/>
  <c r="X75" i="2"/>
  <c r="Y75" i="2"/>
  <c r="O76" i="2"/>
  <c r="P76" i="2"/>
  <c r="Q76" i="2"/>
  <c r="R76" i="2"/>
  <c r="S76" i="2"/>
  <c r="T76" i="2"/>
  <c r="U76" i="2"/>
  <c r="V76" i="2"/>
  <c r="W76" i="2"/>
  <c r="X76" i="2"/>
  <c r="Y76" i="2"/>
  <c r="O77" i="2"/>
  <c r="P77" i="2"/>
  <c r="Q77" i="2"/>
  <c r="R77" i="2"/>
  <c r="S77" i="2"/>
  <c r="T77" i="2"/>
  <c r="U77" i="2"/>
  <c r="V77" i="2"/>
  <c r="W77" i="2"/>
  <c r="X77" i="2"/>
  <c r="Y77" i="2"/>
  <c r="O78" i="2"/>
  <c r="P78" i="2"/>
  <c r="Q78" i="2"/>
  <c r="R78" i="2"/>
  <c r="S78" i="2"/>
  <c r="T78" i="2"/>
  <c r="U78" i="2"/>
  <c r="V78" i="2"/>
  <c r="W78" i="2"/>
  <c r="X78" i="2"/>
  <c r="Y78" i="2"/>
  <c r="O79" i="2"/>
  <c r="P79" i="2"/>
  <c r="Q79" i="2"/>
  <c r="R79" i="2"/>
  <c r="S79" i="2"/>
  <c r="T79" i="2"/>
  <c r="U79" i="2"/>
  <c r="V79" i="2"/>
  <c r="W79" i="2"/>
  <c r="X79" i="2"/>
  <c r="Y79" i="2"/>
  <c r="O80" i="2"/>
  <c r="P80" i="2"/>
  <c r="Q80" i="2"/>
  <c r="R80" i="2"/>
  <c r="S80" i="2"/>
  <c r="T80" i="2"/>
  <c r="U80" i="2"/>
  <c r="V80" i="2"/>
  <c r="W80" i="2"/>
  <c r="X80" i="2"/>
  <c r="Y80" i="2"/>
  <c r="O81" i="2"/>
  <c r="P81" i="2"/>
  <c r="Q81" i="2"/>
  <c r="R81" i="2"/>
  <c r="S81" i="2"/>
  <c r="T81" i="2"/>
  <c r="U81" i="2"/>
  <c r="V81" i="2"/>
  <c r="W81" i="2"/>
  <c r="X81" i="2"/>
  <c r="Y81" i="2"/>
  <c r="O82" i="2"/>
  <c r="P82" i="2"/>
  <c r="Q82" i="2"/>
  <c r="R82" i="2"/>
  <c r="S82" i="2"/>
  <c r="T82" i="2"/>
  <c r="U82" i="2"/>
  <c r="V82" i="2"/>
  <c r="W82" i="2"/>
  <c r="X82" i="2"/>
  <c r="Y82" i="2"/>
  <c r="O83" i="2"/>
  <c r="P83" i="2"/>
  <c r="Q83" i="2"/>
  <c r="R83" i="2"/>
  <c r="S83" i="2"/>
  <c r="T83" i="2"/>
  <c r="U83" i="2"/>
  <c r="V83" i="2"/>
  <c r="W83" i="2"/>
  <c r="X83" i="2"/>
  <c r="Y83" i="2"/>
  <c r="O84" i="2"/>
  <c r="P84" i="2"/>
  <c r="Q84" i="2"/>
  <c r="R84" i="2"/>
  <c r="S84" i="2"/>
  <c r="T84" i="2"/>
  <c r="U84" i="2"/>
  <c r="V84" i="2"/>
  <c r="W84" i="2"/>
  <c r="X84" i="2"/>
  <c r="Y84" i="2"/>
  <c r="O85" i="2"/>
  <c r="P85" i="2"/>
  <c r="Q85" i="2"/>
  <c r="R85" i="2"/>
  <c r="S85" i="2"/>
  <c r="T85" i="2"/>
  <c r="U85" i="2"/>
  <c r="V85" i="2"/>
  <c r="W85" i="2"/>
  <c r="X85" i="2"/>
  <c r="Y85" i="2"/>
  <c r="O86" i="2"/>
  <c r="P86" i="2"/>
  <c r="Q86" i="2"/>
  <c r="R86" i="2"/>
  <c r="S86" i="2"/>
  <c r="T86" i="2"/>
  <c r="U86" i="2"/>
  <c r="V86" i="2"/>
  <c r="W86" i="2"/>
  <c r="X86" i="2"/>
  <c r="Y86" i="2"/>
  <c r="O87" i="2"/>
  <c r="P87" i="2"/>
  <c r="Q87" i="2"/>
  <c r="R87" i="2"/>
  <c r="S87" i="2"/>
  <c r="T87" i="2"/>
  <c r="U87" i="2"/>
  <c r="V87" i="2"/>
  <c r="W87" i="2"/>
  <c r="X87" i="2"/>
  <c r="Y87" i="2"/>
  <c r="O88" i="2"/>
  <c r="P88" i="2"/>
  <c r="Q88" i="2"/>
  <c r="R88" i="2"/>
  <c r="S88" i="2"/>
  <c r="T88" i="2"/>
  <c r="U88" i="2"/>
  <c r="V88" i="2"/>
  <c r="W88" i="2"/>
  <c r="X88" i="2"/>
  <c r="Y88" i="2"/>
  <c r="O89" i="2"/>
  <c r="P89" i="2"/>
  <c r="Q89" i="2"/>
  <c r="R89" i="2"/>
  <c r="S89" i="2"/>
  <c r="T89" i="2"/>
  <c r="U89" i="2"/>
  <c r="V89" i="2"/>
  <c r="W89" i="2"/>
  <c r="X89" i="2"/>
  <c r="Y89" i="2"/>
  <c r="O90" i="2"/>
  <c r="P90" i="2"/>
  <c r="Q90" i="2"/>
  <c r="R90" i="2"/>
  <c r="S90" i="2"/>
  <c r="T90" i="2"/>
  <c r="U90" i="2"/>
  <c r="V90" i="2"/>
  <c r="W90" i="2"/>
  <c r="X90" i="2"/>
  <c r="Y90" i="2"/>
  <c r="O91" i="2"/>
  <c r="P91" i="2"/>
  <c r="Q91" i="2"/>
  <c r="R91" i="2"/>
  <c r="S91" i="2"/>
  <c r="T91" i="2"/>
  <c r="U91" i="2"/>
  <c r="V91" i="2"/>
  <c r="W91" i="2"/>
  <c r="X91" i="2"/>
  <c r="Y91" i="2"/>
  <c r="O92" i="2"/>
  <c r="P92" i="2"/>
  <c r="Q92" i="2"/>
  <c r="R92" i="2"/>
  <c r="S92" i="2"/>
  <c r="T92" i="2"/>
  <c r="U92" i="2"/>
  <c r="V92" i="2"/>
  <c r="W92" i="2"/>
  <c r="X92" i="2"/>
  <c r="Y92" i="2"/>
  <c r="O93" i="2"/>
  <c r="P93" i="2"/>
  <c r="Q93" i="2"/>
  <c r="R93" i="2"/>
  <c r="S93" i="2"/>
  <c r="T93" i="2"/>
  <c r="U93" i="2"/>
  <c r="V93" i="2"/>
  <c r="W93" i="2"/>
  <c r="X93" i="2"/>
  <c r="Y93" i="2"/>
  <c r="O94" i="2"/>
  <c r="P94" i="2"/>
  <c r="Q94" i="2"/>
  <c r="R94" i="2"/>
  <c r="S94" i="2"/>
  <c r="T94" i="2"/>
  <c r="U94" i="2"/>
  <c r="V94" i="2"/>
  <c r="W94" i="2"/>
  <c r="X94" i="2"/>
  <c r="Y94" i="2"/>
  <c r="O95" i="2"/>
  <c r="P95" i="2"/>
  <c r="Q95" i="2"/>
  <c r="R95" i="2"/>
  <c r="S95" i="2"/>
  <c r="T95" i="2"/>
  <c r="U95" i="2"/>
  <c r="V95" i="2"/>
  <c r="W95" i="2"/>
  <c r="X95" i="2"/>
  <c r="Y95" i="2"/>
  <c r="O96" i="2"/>
  <c r="P96" i="2"/>
  <c r="Q96" i="2"/>
  <c r="R96" i="2"/>
  <c r="S96" i="2"/>
  <c r="T96" i="2"/>
  <c r="U96" i="2"/>
  <c r="V96" i="2"/>
  <c r="W96" i="2"/>
  <c r="X96" i="2"/>
  <c r="Y96" i="2"/>
  <c r="O97" i="2"/>
  <c r="P97" i="2"/>
  <c r="Q97" i="2"/>
  <c r="R97" i="2"/>
  <c r="S97" i="2"/>
  <c r="T97" i="2"/>
  <c r="U97" i="2"/>
  <c r="V97" i="2"/>
  <c r="W97" i="2"/>
  <c r="X97" i="2"/>
  <c r="Y97" i="2"/>
  <c r="O98" i="2"/>
  <c r="P98" i="2"/>
  <c r="Q98" i="2"/>
  <c r="R98" i="2"/>
  <c r="S98" i="2"/>
  <c r="T98" i="2"/>
  <c r="U98" i="2"/>
  <c r="V98" i="2"/>
  <c r="W98" i="2"/>
  <c r="X98" i="2"/>
  <c r="Y98" i="2"/>
  <c r="O99" i="2"/>
  <c r="P99" i="2"/>
  <c r="Q99" i="2"/>
  <c r="R99" i="2"/>
  <c r="S99" i="2"/>
  <c r="T99" i="2"/>
  <c r="U99" i="2"/>
  <c r="V99" i="2"/>
  <c r="W99" i="2"/>
  <c r="X99" i="2"/>
  <c r="Y99" i="2"/>
  <c r="O100" i="2"/>
  <c r="P100" i="2"/>
  <c r="Q100" i="2"/>
  <c r="R100" i="2"/>
  <c r="S100" i="2"/>
  <c r="T100" i="2"/>
  <c r="U100" i="2"/>
  <c r="V100" i="2"/>
  <c r="W100" i="2"/>
  <c r="X100" i="2"/>
  <c r="Y100" i="2"/>
  <c r="O101" i="2"/>
  <c r="P101" i="2"/>
  <c r="Q101" i="2"/>
  <c r="R101" i="2"/>
  <c r="S101" i="2"/>
  <c r="T101" i="2"/>
  <c r="U101" i="2"/>
  <c r="V101" i="2"/>
  <c r="W101" i="2"/>
  <c r="X101" i="2"/>
  <c r="Y101" i="2"/>
  <c r="O102" i="2"/>
  <c r="P102" i="2"/>
  <c r="Q102" i="2"/>
  <c r="R102" i="2"/>
  <c r="S102" i="2"/>
  <c r="T102" i="2"/>
  <c r="U102" i="2"/>
  <c r="V102" i="2"/>
  <c r="W102" i="2"/>
  <c r="X102" i="2"/>
  <c r="Y102" i="2"/>
  <c r="O103" i="2"/>
  <c r="P103" i="2"/>
  <c r="Q103" i="2"/>
  <c r="R103" i="2"/>
  <c r="S103" i="2"/>
  <c r="T103" i="2"/>
  <c r="U103" i="2"/>
  <c r="V103" i="2"/>
  <c r="W103" i="2"/>
  <c r="X103" i="2"/>
  <c r="Y103" i="2"/>
  <c r="O104" i="2"/>
  <c r="P104" i="2"/>
  <c r="Q104" i="2"/>
  <c r="R104" i="2"/>
  <c r="S104" i="2"/>
  <c r="T104" i="2"/>
  <c r="U104" i="2"/>
  <c r="V104" i="2"/>
  <c r="W104" i="2"/>
  <c r="X104" i="2"/>
  <c r="Y104" i="2"/>
  <c r="O105" i="2"/>
  <c r="P105" i="2"/>
  <c r="Q105" i="2"/>
  <c r="R105" i="2"/>
  <c r="S105" i="2"/>
  <c r="T105" i="2"/>
  <c r="U105" i="2"/>
  <c r="V105" i="2"/>
  <c r="W105" i="2"/>
  <c r="X105" i="2"/>
  <c r="Y105" i="2"/>
  <c r="O106" i="2"/>
  <c r="P106" i="2"/>
  <c r="Q106" i="2"/>
  <c r="R106" i="2"/>
  <c r="S106" i="2"/>
  <c r="T106" i="2"/>
  <c r="U106" i="2"/>
  <c r="V106" i="2"/>
  <c r="W106" i="2"/>
  <c r="X106" i="2"/>
  <c r="Y106" i="2"/>
  <c r="O107" i="2"/>
  <c r="P107" i="2"/>
  <c r="Q107" i="2"/>
  <c r="R107" i="2"/>
  <c r="S107" i="2"/>
  <c r="T107" i="2"/>
  <c r="U107" i="2"/>
  <c r="V107" i="2"/>
  <c r="W107" i="2"/>
  <c r="X107" i="2"/>
  <c r="Y107" i="2"/>
  <c r="O108" i="2"/>
  <c r="P108" i="2"/>
  <c r="Q108" i="2"/>
  <c r="R108" i="2"/>
  <c r="S108" i="2"/>
  <c r="T108" i="2"/>
  <c r="U108" i="2"/>
  <c r="V108" i="2"/>
  <c r="W108" i="2"/>
  <c r="X108" i="2"/>
  <c r="Y108" i="2"/>
  <c r="O109" i="2"/>
  <c r="P109" i="2"/>
  <c r="Q109" i="2"/>
  <c r="R109" i="2"/>
  <c r="S109" i="2"/>
  <c r="T109" i="2"/>
  <c r="U109" i="2"/>
  <c r="V109" i="2"/>
  <c r="W109" i="2"/>
  <c r="X109" i="2"/>
  <c r="Y109" i="2"/>
  <c r="O110" i="2"/>
  <c r="P110" i="2"/>
  <c r="Q110" i="2"/>
  <c r="R110" i="2"/>
  <c r="S110" i="2"/>
  <c r="T110" i="2"/>
  <c r="U110" i="2"/>
  <c r="V110" i="2"/>
  <c r="W110" i="2"/>
  <c r="X110" i="2"/>
  <c r="Y110" i="2"/>
  <c r="O111" i="2"/>
  <c r="P111" i="2"/>
  <c r="Q111" i="2"/>
  <c r="R111" i="2"/>
  <c r="S111" i="2"/>
  <c r="T111" i="2"/>
  <c r="U111" i="2"/>
  <c r="V111" i="2"/>
  <c r="W111" i="2"/>
  <c r="X111" i="2"/>
  <c r="Y111" i="2"/>
  <c r="O112" i="2"/>
  <c r="P112" i="2"/>
  <c r="Q112" i="2"/>
  <c r="R112" i="2"/>
  <c r="S112" i="2"/>
  <c r="T112" i="2"/>
  <c r="U112" i="2"/>
  <c r="V112" i="2"/>
  <c r="W112" i="2"/>
  <c r="X112" i="2"/>
  <c r="Y112" i="2"/>
  <c r="O113" i="2"/>
  <c r="P113" i="2"/>
  <c r="Q113" i="2"/>
  <c r="R113" i="2"/>
  <c r="S113" i="2"/>
  <c r="T113" i="2"/>
  <c r="U113" i="2"/>
  <c r="V113" i="2"/>
  <c r="W113" i="2"/>
  <c r="X113" i="2"/>
  <c r="Y113" i="2"/>
  <c r="O114" i="2"/>
  <c r="P114" i="2"/>
  <c r="Q114" i="2"/>
  <c r="R114" i="2"/>
  <c r="S114" i="2"/>
  <c r="T114" i="2"/>
  <c r="U114" i="2"/>
  <c r="V114" i="2"/>
  <c r="W114" i="2"/>
  <c r="X114" i="2"/>
  <c r="Y114" i="2"/>
  <c r="O115" i="2"/>
  <c r="P115" i="2"/>
  <c r="Q115" i="2"/>
  <c r="R115" i="2"/>
  <c r="S115" i="2"/>
  <c r="T115" i="2"/>
  <c r="U115" i="2"/>
  <c r="V115" i="2"/>
  <c r="W115" i="2"/>
  <c r="X115" i="2"/>
  <c r="Y115" i="2"/>
  <c r="O116" i="2"/>
  <c r="P116" i="2"/>
  <c r="Q116" i="2"/>
  <c r="R116" i="2"/>
  <c r="S116" i="2"/>
  <c r="T116" i="2"/>
  <c r="U116" i="2"/>
  <c r="V116" i="2"/>
  <c r="W116" i="2"/>
  <c r="X116" i="2"/>
  <c r="Y116" i="2"/>
  <c r="O117" i="2"/>
  <c r="P117" i="2"/>
  <c r="Q117" i="2"/>
  <c r="R117" i="2"/>
  <c r="S117" i="2"/>
  <c r="T117" i="2"/>
  <c r="U117" i="2"/>
  <c r="V117" i="2"/>
  <c r="W117" i="2"/>
  <c r="X117" i="2"/>
  <c r="Y117" i="2"/>
  <c r="O118" i="2"/>
  <c r="P118" i="2"/>
  <c r="Q118" i="2"/>
  <c r="R118" i="2"/>
  <c r="S118" i="2"/>
  <c r="T118" i="2"/>
  <c r="U118" i="2"/>
  <c r="V118" i="2"/>
  <c r="W118" i="2"/>
  <c r="X118" i="2"/>
  <c r="Y118" i="2"/>
  <c r="O119" i="2"/>
  <c r="P119" i="2"/>
  <c r="Q119" i="2"/>
  <c r="R119" i="2"/>
  <c r="S119" i="2"/>
  <c r="T119" i="2"/>
  <c r="U119" i="2"/>
  <c r="V119" i="2"/>
  <c r="W119" i="2"/>
  <c r="X119" i="2"/>
  <c r="Y119" i="2"/>
  <c r="O120" i="2"/>
  <c r="P120" i="2"/>
  <c r="Q120" i="2"/>
  <c r="R120" i="2"/>
  <c r="S120" i="2"/>
  <c r="T120" i="2"/>
  <c r="U120" i="2"/>
  <c r="V120" i="2"/>
  <c r="W120" i="2"/>
  <c r="X120" i="2"/>
  <c r="Y120" i="2"/>
  <c r="O121" i="2"/>
  <c r="P121" i="2"/>
  <c r="Q121" i="2"/>
  <c r="R121" i="2"/>
  <c r="S121" i="2"/>
  <c r="T121" i="2"/>
  <c r="U121" i="2"/>
  <c r="V121" i="2"/>
  <c r="W121" i="2"/>
  <c r="X121" i="2"/>
  <c r="Y121" i="2"/>
  <c r="O122" i="2"/>
  <c r="P122" i="2"/>
  <c r="Q122" i="2"/>
  <c r="R122" i="2"/>
  <c r="S122" i="2"/>
  <c r="T122" i="2"/>
  <c r="U122" i="2"/>
  <c r="V122" i="2"/>
  <c r="W122" i="2"/>
  <c r="X122" i="2"/>
  <c r="Y122" i="2"/>
  <c r="O123" i="2"/>
  <c r="P123" i="2"/>
  <c r="Q123" i="2"/>
  <c r="R123" i="2"/>
  <c r="S123" i="2"/>
  <c r="T123" i="2"/>
  <c r="U123" i="2"/>
  <c r="V123" i="2"/>
  <c r="W123" i="2"/>
  <c r="X123" i="2"/>
  <c r="Y123" i="2"/>
  <c r="O124" i="2"/>
  <c r="P124" i="2"/>
  <c r="Q124" i="2"/>
  <c r="R124" i="2"/>
  <c r="S124" i="2"/>
  <c r="T124" i="2"/>
  <c r="U124" i="2"/>
  <c r="V124" i="2"/>
  <c r="W124" i="2"/>
  <c r="X124" i="2"/>
  <c r="Y124" i="2"/>
  <c r="O125" i="2"/>
  <c r="P125" i="2"/>
  <c r="Q125" i="2"/>
  <c r="R125" i="2"/>
  <c r="S125" i="2"/>
  <c r="T125" i="2"/>
  <c r="U125" i="2"/>
  <c r="V125" i="2"/>
  <c r="W125" i="2"/>
  <c r="X125" i="2"/>
  <c r="Y125" i="2"/>
  <c r="O126" i="2"/>
  <c r="P126" i="2"/>
  <c r="Q126" i="2"/>
  <c r="R126" i="2"/>
  <c r="S126" i="2"/>
  <c r="T126" i="2"/>
  <c r="U126" i="2"/>
  <c r="V126" i="2"/>
  <c r="W126" i="2"/>
  <c r="X126" i="2"/>
  <c r="Y126" i="2"/>
  <c r="O127" i="2"/>
  <c r="P127" i="2"/>
  <c r="Q127" i="2"/>
  <c r="R127" i="2"/>
  <c r="S127" i="2"/>
  <c r="T127" i="2"/>
  <c r="U127" i="2"/>
  <c r="V127" i="2"/>
  <c r="W127" i="2"/>
  <c r="X127" i="2"/>
  <c r="Y127" i="2"/>
  <c r="O128" i="2"/>
  <c r="P128" i="2"/>
  <c r="Q128" i="2"/>
  <c r="R128" i="2"/>
  <c r="S128" i="2"/>
  <c r="T128" i="2"/>
  <c r="U128" i="2"/>
  <c r="V128" i="2"/>
  <c r="W128" i="2"/>
  <c r="X128" i="2"/>
  <c r="Y128" i="2"/>
  <c r="O129" i="2"/>
  <c r="P129" i="2"/>
  <c r="Q129" i="2"/>
  <c r="R129" i="2"/>
  <c r="S129" i="2"/>
  <c r="T129" i="2"/>
  <c r="U129" i="2"/>
  <c r="V129" i="2"/>
  <c r="W129" i="2"/>
  <c r="X129" i="2"/>
  <c r="Y129" i="2"/>
  <c r="O130" i="2"/>
  <c r="P130" i="2"/>
  <c r="Q130" i="2"/>
  <c r="R130" i="2"/>
  <c r="S130" i="2"/>
  <c r="T130" i="2"/>
  <c r="U130" i="2"/>
  <c r="V130" i="2"/>
  <c r="W130" i="2"/>
  <c r="X130" i="2"/>
  <c r="Y130" i="2"/>
  <c r="O131" i="2"/>
  <c r="P131" i="2"/>
  <c r="Q131" i="2"/>
  <c r="R131" i="2"/>
  <c r="S131" i="2"/>
  <c r="T131" i="2"/>
  <c r="U131" i="2"/>
  <c r="V131" i="2"/>
  <c r="W131" i="2"/>
  <c r="X131" i="2"/>
  <c r="Y131" i="2"/>
  <c r="O132" i="2"/>
  <c r="P132" i="2"/>
  <c r="Q132" i="2"/>
  <c r="R132" i="2"/>
  <c r="S132" i="2"/>
  <c r="T132" i="2"/>
  <c r="U132" i="2"/>
  <c r="V132" i="2"/>
  <c r="W132" i="2"/>
  <c r="X132" i="2"/>
  <c r="Y132" i="2"/>
  <c r="O133" i="2"/>
  <c r="P133" i="2"/>
  <c r="Q133" i="2"/>
  <c r="R133" i="2"/>
  <c r="S133" i="2"/>
  <c r="T133" i="2"/>
  <c r="U133" i="2"/>
  <c r="V133" i="2"/>
  <c r="W133" i="2"/>
  <c r="X133" i="2"/>
  <c r="Y133" i="2"/>
  <c r="O134" i="2"/>
  <c r="P134" i="2"/>
  <c r="Q134" i="2"/>
  <c r="R134" i="2"/>
  <c r="S134" i="2"/>
  <c r="T134" i="2"/>
  <c r="U134" i="2"/>
  <c r="V134" i="2"/>
  <c r="W134" i="2"/>
  <c r="X134" i="2"/>
  <c r="Y134" i="2"/>
  <c r="O135" i="2"/>
  <c r="P135" i="2"/>
  <c r="Q135" i="2"/>
  <c r="R135" i="2"/>
  <c r="S135" i="2"/>
  <c r="T135" i="2"/>
  <c r="U135" i="2"/>
  <c r="V135" i="2"/>
  <c r="W135" i="2"/>
  <c r="X135" i="2"/>
  <c r="Y135" i="2"/>
  <c r="O136" i="2"/>
  <c r="P136" i="2"/>
  <c r="Q136" i="2"/>
  <c r="R136" i="2"/>
  <c r="S136" i="2"/>
  <c r="T136" i="2"/>
  <c r="U136" i="2"/>
  <c r="V136" i="2"/>
  <c r="W136" i="2"/>
  <c r="X136" i="2"/>
  <c r="Y136" i="2"/>
  <c r="O137" i="2"/>
  <c r="P137" i="2"/>
  <c r="Q137" i="2"/>
  <c r="R137" i="2"/>
  <c r="S137" i="2"/>
  <c r="T137" i="2"/>
  <c r="U137" i="2"/>
  <c r="V137" i="2"/>
  <c r="W137" i="2"/>
  <c r="X137" i="2"/>
  <c r="Y137" i="2"/>
  <c r="O138" i="2"/>
  <c r="P138" i="2"/>
  <c r="Q138" i="2"/>
  <c r="R138" i="2"/>
  <c r="S138" i="2"/>
  <c r="T138" i="2"/>
  <c r="U138" i="2"/>
  <c r="V138" i="2"/>
  <c r="W138" i="2"/>
  <c r="X138" i="2"/>
  <c r="Y138" i="2"/>
  <c r="O139" i="2"/>
  <c r="P139" i="2"/>
  <c r="Q139" i="2"/>
  <c r="R139" i="2"/>
  <c r="S139" i="2"/>
  <c r="T139" i="2"/>
  <c r="U139" i="2"/>
  <c r="V139" i="2"/>
  <c r="W139" i="2"/>
  <c r="X139" i="2"/>
  <c r="Y139" i="2"/>
  <c r="O140" i="2"/>
  <c r="P140" i="2"/>
  <c r="Q140" i="2"/>
  <c r="R140" i="2"/>
  <c r="S140" i="2"/>
  <c r="T140" i="2"/>
  <c r="U140" i="2"/>
  <c r="V140" i="2"/>
  <c r="W140" i="2"/>
  <c r="X140" i="2"/>
  <c r="Y140" i="2"/>
  <c r="O141" i="2"/>
  <c r="P141" i="2"/>
  <c r="Q141" i="2"/>
  <c r="R141" i="2"/>
  <c r="S141" i="2"/>
  <c r="T141" i="2"/>
  <c r="U141" i="2"/>
  <c r="V141" i="2"/>
  <c r="W141" i="2"/>
  <c r="X141" i="2"/>
  <c r="Y141" i="2"/>
  <c r="O142" i="2"/>
  <c r="P142" i="2"/>
  <c r="Q142" i="2"/>
  <c r="R142" i="2"/>
  <c r="S142" i="2"/>
  <c r="T142" i="2"/>
  <c r="U142" i="2"/>
  <c r="V142" i="2"/>
  <c r="W142" i="2"/>
  <c r="X142" i="2"/>
  <c r="Y142" i="2"/>
  <c r="O143" i="2"/>
  <c r="P143" i="2"/>
  <c r="Q143" i="2"/>
  <c r="R143" i="2"/>
  <c r="S143" i="2"/>
  <c r="T143" i="2"/>
  <c r="U143" i="2"/>
  <c r="V143" i="2"/>
  <c r="W143" i="2"/>
  <c r="X143" i="2"/>
  <c r="Y143" i="2"/>
  <c r="O144" i="2"/>
  <c r="P144" i="2"/>
  <c r="Q144" i="2"/>
  <c r="R144" i="2"/>
  <c r="S144" i="2"/>
  <c r="T144" i="2"/>
  <c r="U144" i="2"/>
  <c r="V144" i="2"/>
  <c r="W144" i="2"/>
  <c r="X144" i="2"/>
  <c r="Y144" i="2"/>
  <c r="O145" i="2"/>
  <c r="P145" i="2"/>
  <c r="Q145" i="2"/>
  <c r="R145" i="2"/>
  <c r="S145" i="2"/>
  <c r="T145" i="2"/>
  <c r="U145" i="2"/>
  <c r="V145" i="2"/>
  <c r="W145" i="2"/>
  <c r="X145" i="2"/>
  <c r="Y145" i="2"/>
  <c r="O146" i="2"/>
  <c r="P146" i="2"/>
  <c r="Q146" i="2"/>
  <c r="R146" i="2"/>
  <c r="S146" i="2"/>
  <c r="T146" i="2"/>
  <c r="U146" i="2"/>
  <c r="V146" i="2"/>
  <c r="W146" i="2"/>
  <c r="X146" i="2"/>
  <c r="Y146" i="2"/>
  <c r="O147" i="2"/>
  <c r="P147" i="2"/>
  <c r="Q147" i="2"/>
  <c r="R147" i="2"/>
  <c r="S147" i="2"/>
  <c r="T147" i="2"/>
  <c r="U147" i="2"/>
  <c r="V147" i="2"/>
  <c r="W147" i="2"/>
  <c r="X147" i="2"/>
  <c r="Y147" i="2"/>
  <c r="O148" i="2"/>
  <c r="P148" i="2"/>
  <c r="Q148" i="2"/>
  <c r="R148" i="2"/>
  <c r="S148" i="2"/>
  <c r="T148" i="2"/>
  <c r="U148" i="2"/>
  <c r="V148" i="2"/>
  <c r="W148" i="2"/>
  <c r="X148" i="2"/>
  <c r="Y148" i="2"/>
  <c r="O149" i="2"/>
  <c r="P149" i="2"/>
  <c r="Q149" i="2"/>
  <c r="R149" i="2"/>
  <c r="S149" i="2"/>
  <c r="T149" i="2"/>
  <c r="U149" i="2"/>
  <c r="V149" i="2"/>
  <c r="W149" i="2"/>
  <c r="X149" i="2"/>
  <c r="Y149" i="2"/>
  <c r="O150" i="2"/>
  <c r="P150" i="2"/>
  <c r="Q150" i="2"/>
  <c r="R150" i="2"/>
  <c r="S150" i="2"/>
  <c r="T150" i="2"/>
  <c r="U150" i="2"/>
  <c r="V150" i="2"/>
  <c r="W150" i="2"/>
  <c r="X150" i="2"/>
  <c r="Y150" i="2"/>
  <c r="O151" i="2"/>
  <c r="P151" i="2"/>
  <c r="Q151" i="2"/>
  <c r="R151" i="2"/>
  <c r="S151" i="2"/>
  <c r="T151" i="2"/>
  <c r="U151" i="2"/>
  <c r="V151" i="2"/>
  <c r="W151" i="2"/>
  <c r="X151" i="2"/>
  <c r="Y151" i="2"/>
  <c r="O152" i="2"/>
  <c r="P152" i="2"/>
  <c r="Q152" i="2"/>
  <c r="R152" i="2"/>
  <c r="S152" i="2"/>
  <c r="T152" i="2"/>
  <c r="U152" i="2"/>
  <c r="V152" i="2"/>
  <c r="W152" i="2"/>
  <c r="X152" i="2"/>
  <c r="Y152" i="2"/>
  <c r="O153" i="2"/>
  <c r="P153" i="2"/>
  <c r="Q153" i="2"/>
  <c r="R153" i="2"/>
  <c r="S153" i="2"/>
  <c r="T153" i="2"/>
  <c r="U153" i="2"/>
  <c r="V153" i="2"/>
  <c r="W153" i="2"/>
  <c r="X153" i="2"/>
  <c r="Y153" i="2"/>
  <c r="O154" i="2"/>
  <c r="P154" i="2"/>
  <c r="Q154" i="2"/>
  <c r="R154" i="2"/>
  <c r="S154" i="2"/>
  <c r="T154" i="2"/>
  <c r="U154" i="2"/>
  <c r="V154" i="2"/>
  <c r="W154" i="2"/>
  <c r="X154" i="2"/>
  <c r="Y154" i="2"/>
  <c r="O155" i="2"/>
  <c r="P155" i="2"/>
  <c r="Q155" i="2"/>
  <c r="R155" i="2"/>
  <c r="S155" i="2"/>
  <c r="T155" i="2"/>
  <c r="U155" i="2"/>
  <c r="V155" i="2"/>
  <c r="W155" i="2"/>
  <c r="X155" i="2"/>
  <c r="Y155" i="2"/>
  <c r="O156" i="2"/>
  <c r="P156" i="2"/>
  <c r="Q156" i="2"/>
  <c r="R156" i="2"/>
  <c r="S156" i="2"/>
  <c r="T156" i="2"/>
  <c r="U156" i="2"/>
  <c r="V156" i="2"/>
  <c r="W156" i="2"/>
  <c r="X156" i="2"/>
  <c r="Y156" i="2"/>
  <c r="O157" i="2"/>
  <c r="P157" i="2"/>
  <c r="Q157" i="2"/>
  <c r="R157" i="2"/>
  <c r="S157" i="2"/>
  <c r="T157" i="2"/>
  <c r="U157" i="2"/>
  <c r="V157" i="2"/>
  <c r="W157" i="2"/>
  <c r="X157" i="2"/>
  <c r="Y157" i="2"/>
  <c r="O158" i="2"/>
  <c r="P158" i="2"/>
  <c r="Q158" i="2"/>
  <c r="R158" i="2"/>
  <c r="S158" i="2"/>
  <c r="T158" i="2"/>
  <c r="U158" i="2"/>
  <c r="V158" i="2"/>
  <c r="W158" i="2"/>
  <c r="X158" i="2"/>
  <c r="Y158" i="2"/>
  <c r="O159" i="2"/>
  <c r="P159" i="2"/>
  <c r="Q159" i="2"/>
  <c r="R159" i="2"/>
  <c r="S159" i="2"/>
  <c r="T159" i="2"/>
  <c r="U159" i="2"/>
  <c r="V159" i="2"/>
  <c r="W159" i="2"/>
  <c r="X159" i="2"/>
  <c r="Y159" i="2"/>
  <c r="O160" i="2"/>
  <c r="P160" i="2"/>
  <c r="Q160" i="2"/>
  <c r="R160" i="2"/>
  <c r="S160" i="2"/>
  <c r="T160" i="2"/>
  <c r="U160" i="2"/>
  <c r="V160" i="2"/>
  <c r="W160" i="2"/>
  <c r="X160" i="2"/>
  <c r="Y160" i="2"/>
  <c r="O161" i="2"/>
  <c r="P161" i="2"/>
  <c r="Q161" i="2"/>
  <c r="R161" i="2"/>
  <c r="S161" i="2"/>
  <c r="T161" i="2"/>
  <c r="U161" i="2"/>
  <c r="V161" i="2"/>
  <c r="W161" i="2"/>
  <c r="X161" i="2"/>
  <c r="Y161" i="2"/>
  <c r="O162" i="2"/>
  <c r="P162" i="2"/>
  <c r="Q162" i="2"/>
  <c r="R162" i="2"/>
  <c r="S162" i="2"/>
  <c r="T162" i="2"/>
  <c r="U162" i="2"/>
  <c r="V162" i="2"/>
  <c r="W162" i="2"/>
  <c r="X162" i="2"/>
  <c r="Y162" i="2"/>
  <c r="O163" i="2"/>
  <c r="P163" i="2"/>
  <c r="Q163" i="2"/>
  <c r="R163" i="2"/>
  <c r="S163" i="2"/>
  <c r="T163" i="2"/>
  <c r="U163" i="2"/>
  <c r="V163" i="2"/>
  <c r="W163" i="2"/>
  <c r="X163" i="2"/>
  <c r="Y163" i="2"/>
  <c r="O164" i="2"/>
  <c r="P164" i="2"/>
  <c r="Q164" i="2"/>
  <c r="R164" i="2"/>
  <c r="S164" i="2"/>
  <c r="T164" i="2"/>
  <c r="U164" i="2"/>
  <c r="V164" i="2"/>
  <c r="W164" i="2"/>
  <c r="X164" i="2"/>
  <c r="Y164" i="2"/>
  <c r="O165" i="2"/>
  <c r="P165" i="2"/>
  <c r="Q165" i="2"/>
  <c r="R165" i="2"/>
  <c r="S165" i="2"/>
  <c r="T165" i="2"/>
  <c r="U165" i="2"/>
  <c r="V165" i="2"/>
  <c r="W165" i="2"/>
  <c r="X165" i="2"/>
  <c r="Y165" i="2"/>
  <c r="O166" i="2"/>
  <c r="P166" i="2"/>
  <c r="Q166" i="2"/>
  <c r="R166" i="2"/>
  <c r="S166" i="2"/>
  <c r="T166" i="2"/>
  <c r="U166" i="2"/>
  <c r="V166" i="2"/>
  <c r="W166" i="2"/>
  <c r="X166" i="2"/>
  <c r="Y166" i="2"/>
  <c r="O167" i="2"/>
  <c r="P167" i="2"/>
  <c r="Q167" i="2"/>
  <c r="R167" i="2"/>
  <c r="S167" i="2"/>
  <c r="T167" i="2"/>
  <c r="U167" i="2"/>
  <c r="V167" i="2"/>
  <c r="W167" i="2"/>
  <c r="X167" i="2"/>
  <c r="Y167" i="2"/>
  <c r="O168" i="2"/>
  <c r="P168" i="2"/>
  <c r="Q168" i="2"/>
  <c r="R168" i="2"/>
  <c r="S168" i="2"/>
  <c r="T168" i="2"/>
  <c r="U168" i="2"/>
  <c r="V168" i="2"/>
  <c r="W168" i="2"/>
  <c r="X168" i="2"/>
  <c r="Y168" i="2"/>
  <c r="O169" i="2"/>
  <c r="P169" i="2"/>
  <c r="Q169" i="2"/>
  <c r="R169" i="2"/>
  <c r="S169" i="2"/>
  <c r="T169" i="2"/>
  <c r="U169" i="2"/>
  <c r="V169" i="2"/>
  <c r="W169" i="2"/>
  <c r="X169" i="2"/>
  <c r="Y169" i="2"/>
  <c r="O170" i="2"/>
  <c r="P170" i="2"/>
  <c r="Q170" i="2"/>
  <c r="R170" i="2"/>
  <c r="S170" i="2"/>
  <c r="T170" i="2"/>
  <c r="U170" i="2"/>
  <c r="V170" i="2"/>
  <c r="W170" i="2"/>
  <c r="X170" i="2"/>
  <c r="Y170" i="2"/>
  <c r="O171" i="2"/>
  <c r="P171" i="2"/>
  <c r="Q171" i="2"/>
  <c r="R171" i="2"/>
  <c r="S171" i="2"/>
  <c r="T171" i="2"/>
  <c r="U171" i="2"/>
  <c r="V171" i="2"/>
  <c r="W171" i="2"/>
  <c r="X171" i="2"/>
  <c r="Y171" i="2"/>
  <c r="O172" i="2"/>
  <c r="P172" i="2"/>
  <c r="Q172" i="2"/>
  <c r="R172" i="2"/>
  <c r="S172" i="2"/>
  <c r="T172" i="2"/>
  <c r="U172" i="2"/>
  <c r="V172" i="2"/>
  <c r="W172" i="2"/>
  <c r="X172" i="2"/>
  <c r="Y172" i="2"/>
  <c r="O173" i="2"/>
  <c r="P173" i="2"/>
  <c r="Q173" i="2"/>
  <c r="R173" i="2"/>
  <c r="S173" i="2"/>
  <c r="T173" i="2"/>
  <c r="U173" i="2"/>
  <c r="V173" i="2"/>
  <c r="W173" i="2"/>
  <c r="X173" i="2"/>
  <c r="Y173" i="2"/>
  <c r="O174" i="2"/>
  <c r="P174" i="2"/>
  <c r="Q174" i="2"/>
  <c r="R174" i="2"/>
  <c r="S174" i="2"/>
  <c r="T174" i="2"/>
  <c r="U174" i="2"/>
  <c r="V174" i="2"/>
  <c r="W174" i="2"/>
  <c r="X174" i="2"/>
  <c r="Y174" i="2"/>
  <c r="O175" i="2"/>
  <c r="P175" i="2"/>
  <c r="Q175" i="2"/>
  <c r="R175" i="2"/>
  <c r="S175" i="2"/>
  <c r="T175" i="2"/>
  <c r="U175" i="2"/>
  <c r="V175" i="2"/>
  <c r="W175" i="2"/>
  <c r="X175" i="2"/>
  <c r="Y175" i="2"/>
  <c r="O176" i="2"/>
  <c r="P176" i="2"/>
  <c r="Q176" i="2"/>
  <c r="R176" i="2"/>
  <c r="S176" i="2"/>
  <c r="T176" i="2"/>
  <c r="U176" i="2"/>
  <c r="V176" i="2"/>
  <c r="W176" i="2"/>
  <c r="X176" i="2"/>
  <c r="Y176" i="2"/>
  <c r="O177" i="2"/>
  <c r="P177" i="2"/>
  <c r="Q177" i="2"/>
  <c r="R177" i="2"/>
  <c r="S177" i="2"/>
  <c r="T177" i="2"/>
  <c r="U177" i="2"/>
  <c r="V177" i="2"/>
  <c r="W177" i="2"/>
  <c r="X177" i="2"/>
  <c r="Y177" i="2"/>
  <c r="O178" i="2"/>
  <c r="P178" i="2"/>
  <c r="Q178" i="2"/>
  <c r="R178" i="2"/>
  <c r="S178" i="2"/>
  <c r="T178" i="2"/>
  <c r="U178" i="2"/>
  <c r="V178" i="2"/>
  <c r="W178" i="2"/>
  <c r="X178" i="2"/>
  <c r="Y178" i="2"/>
  <c r="O179" i="2"/>
  <c r="P179" i="2"/>
  <c r="Q179" i="2"/>
  <c r="R179" i="2"/>
  <c r="S179" i="2"/>
  <c r="T179" i="2"/>
  <c r="U179" i="2"/>
  <c r="V179" i="2"/>
  <c r="W179" i="2"/>
  <c r="X179" i="2"/>
  <c r="Y179" i="2"/>
  <c r="O180" i="2"/>
  <c r="P180" i="2"/>
  <c r="Q180" i="2"/>
  <c r="R180" i="2"/>
  <c r="S180" i="2"/>
  <c r="T180" i="2"/>
  <c r="U180" i="2"/>
  <c r="V180" i="2"/>
  <c r="W180" i="2"/>
  <c r="X180" i="2"/>
  <c r="Y180" i="2"/>
  <c r="O181" i="2"/>
  <c r="P181" i="2"/>
  <c r="Q181" i="2"/>
  <c r="R181" i="2"/>
  <c r="S181" i="2"/>
  <c r="T181" i="2"/>
  <c r="U181" i="2"/>
  <c r="V181" i="2"/>
  <c r="W181" i="2"/>
  <c r="X181" i="2"/>
  <c r="Y181" i="2"/>
  <c r="O182" i="2"/>
  <c r="P182" i="2"/>
  <c r="Q182" i="2"/>
  <c r="R182" i="2"/>
  <c r="S182" i="2"/>
  <c r="T182" i="2"/>
  <c r="U182" i="2"/>
  <c r="V182" i="2"/>
  <c r="W182" i="2"/>
  <c r="X182" i="2"/>
  <c r="Y182" i="2"/>
  <c r="O183" i="2"/>
  <c r="P183" i="2"/>
  <c r="Q183" i="2"/>
  <c r="R183" i="2"/>
  <c r="S183" i="2"/>
  <c r="T183" i="2"/>
  <c r="U183" i="2"/>
  <c r="V183" i="2"/>
  <c r="W183" i="2"/>
  <c r="X183" i="2"/>
  <c r="Y183" i="2"/>
  <c r="O184" i="2"/>
  <c r="P184" i="2"/>
  <c r="Q184" i="2"/>
  <c r="R184" i="2"/>
  <c r="S184" i="2"/>
  <c r="T184" i="2"/>
  <c r="U184" i="2"/>
  <c r="V184" i="2"/>
  <c r="W184" i="2"/>
  <c r="X184" i="2"/>
  <c r="Y184" i="2"/>
  <c r="O185" i="2"/>
  <c r="P185" i="2"/>
  <c r="Q185" i="2"/>
  <c r="R185" i="2"/>
  <c r="S185" i="2"/>
  <c r="T185" i="2"/>
  <c r="U185" i="2"/>
  <c r="V185" i="2"/>
  <c r="W185" i="2"/>
  <c r="X185" i="2"/>
  <c r="Y185" i="2"/>
  <c r="O186" i="2"/>
  <c r="P186" i="2"/>
  <c r="Q186" i="2"/>
  <c r="R186" i="2"/>
  <c r="S186" i="2"/>
  <c r="T186" i="2"/>
  <c r="U186" i="2"/>
  <c r="V186" i="2"/>
  <c r="W186" i="2"/>
  <c r="X186" i="2"/>
  <c r="Y186" i="2"/>
  <c r="O187" i="2"/>
  <c r="P187" i="2"/>
  <c r="Q187" i="2"/>
  <c r="R187" i="2"/>
  <c r="S187" i="2"/>
  <c r="T187" i="2"/>
  <c r="U187" i="2"/>
  <c r="V187" i="2"/>
  <c r="W187" i="2"/>
  <c r="X187" i="2"/>
  <c r="Y187" i="2"/>
  <c r="O188" i="2"/>
  <c r="P188" i="2"/>
  <c r="Q188" i="2"/>
  <c r="R188" i="2"/>
  <c r="S188" i="2"/>
  <c r="T188" i="2"/>
  <c r="U188" i="2"/>
  <c r="V188" i="2"/>
  <c r="W188" i="2"/>
  <c r="X188" i="2"/>
  <c r="Y188" i="2"/>
  <c r="O189" i="2"/>
  <c r="P189" i="2"/>
  <c r="Q189" i="2"/>
  <c r="R189" i="2"/>
  <c r="S189" i="2"/>
  <c r="T189" i="2"/>
  <c r="U189" i="2"/>
  <c r="V189" i="2"/>
  <c r="W189" i="2"/>
  <c r="X189" i="2"/>
  <c r="Y189" i="2"/>
  <c r="O190" i="2"/>
  <c r="P190" i="2"/>
  <c r="Q190" i="2"/>
  <c r="R190" i="2"/>
  <c r="S190" i="2"/>
  <c r="T190" i="2"/>
  <c r="U190" i="2"/>
  <c r="V190" i="2"/>
  <c r="W190" i="2"/>
  <c r="X190" i="2"/>
  <c r="Y190" i="2"/>
  <c r="O191" i="2"/>
  <c r="P191" i="2"/>
  <c r="Q191" i="2"/>
  <c r="R191" i="2"/>
  <c r="S191" i="2"/>
  <c r="T191" i="2"/>
  <c r="U191" i="2"/>
  <c r="V191" i="2"/>
  <c r="W191" i="2"/>
  <c r="X191" i="2"/>
  <c r="Y191" i="2"/>
  <c r="O192" i="2"/>
  <c r="P192" i="2"/>
  <c r="Q192" i="2"/>
  <c r="R192" i="2"/>
  <c r="S192" i="2"/>
  <c r="T192" i="2"/>
  <c r="U192" i="2"/>
  <c r="V192" i="2"/>
  <c r="W192" i="2"/>
  <c r="X192" i="2"/>
  <c r="Y192" i="2"/>
  <c r="O193" i="2"/>
  <c r="P193" i="2"/>
  <c r="Q193" i="2"/>
  <c r="R193" i="2"/>
  <c r="S193" i="2"/>
  <c r="T193" i="2"/>
  <c r="U193" i="2"/>
  <c r="V193" i="2"/>
  <c r="W193" i="2"/>
  <c r="X193" i="2"/>
  <c r="Y193" i="2"/>
  <c r="O194" i="2"/>
  <c r="P194" i="2"/>
  <c r="Q194" i="2"/>
  <c r="R194" i="2"/>
  <c r="S194" i="2"/>
  <c r="T194" i="2"/>
  <c r="U194" i="2"/>
  <c r="V194" i="2"/>
  <c r="W194" i="2"/>
  <c r="X194" i="2"/>
  <c r="Y194" i="2"/>
  <c r="O195" i="2"/>
  <c r="P195" i="2"/>
  <c r="Q195" i="2"/>
  <c r="R195" i="2"/>
  <c r="S195" i="2"/>
  <c r="T195" i="2"/>
  <c r="U195" i="2"/>
  <c r="V195" i="2"/>
  <c r="W195" i="2"/>
  <c r="X195" i="2"/>
  <c r="Y195" i="2"/>
  <c r="O196" i="2"/>
  <c r="P196" i="2"/>
  <c r="Q196" i="2"/>
  <c r="R196" i="2"/>
  <c r="S196" i="2"/>
  <c r="T196" i="2"/>
  <c r="U196" i="2"/>
  <c r="V196" i="2"/>
  <c r="W196" i="2"/>
  <c r="X196" i="2"/>
  <c r="Y196" i="2"/>
  <c r="O197" i="2"/>
  <c r="P197" i="2"/>
  <c r="Q197" i="2"/>
  <c r="R197" i="2"/>
  <c r="S197" i="2"/>
  <c r="T197" i="2"/>
  <c r="U197" i="2"/>
  <c r="V197" i="2"/>
  <c r="W197" i="2"/>
  <c r="X197" i="2"/>
  <c r="Y197" i="2"/>
  <c r="O198" i="2"/>
  <c r="P198" i="2"/>
  <c r="Q198" i="2"/>
  <c r="R198" i="2"/>
  <c r="S198" i="2"/>
  <c r="T198" i="2"/>
  <c r="U198" i="2"/>
  <c r="V198" i="2"/>
  <c r="W198" i="2"/>
  <c r="X198" i="2"/>
  <c r="Y198" i="2"/>
  <c r="O199" i="2"/>
  <c r="P199" i="2"/>
  <c r="Q199" i="2"/>
  <c r="R199" i="2"/>
  <c r="S199" i="2"/>
  <c r="T199" i="2"/>
  <c r="U199" i="2"/>
  <c r="V199" i="2"/>
  <c r="W199" i="2"/>
  <c r="X199" i="2"/>
  <c r="Y199" i="2"/>
  <c r="O200" i="2"/>
  <c r="P200" i="2"/>
  <c r="Q200" i="2"/>
  <c r="R200" i="2"/>
  <c r="S200" i="2"/>
  <c r="T200" i="2"/>
  <c r="U200" i="2"/>
  <c r="V200" i="2"/>
  <c r="W200" i="2"/>
  <c r="X200" i="2"/>
  <c r="Y200" i="2"/>
  <c r="O201" i="2"/>
  <c r="P201" i="2"/>
  <c r="Q201" i="2"/>
  <c r="R201" i="2"/>
  <c r="S201" i="2"/>
  <c r="T201" i="2"/>
  <c r="U201" i="2"/>
  <c r="V201" i="2"/>
  <c r="W201" i="2"/>
  <c r="X201" i="2"/>
  <c r="Y201" i="2"/>
  <c r="O202" i="2"/>
  <c r="P202" i="2"/>
  <c r="Q202" i="2"/>
  <c r="R202" i="2"/>
  <c r="S202" i="2"/>
  <c r="T202" i="2"/>
  <c r="U202" i="2"/>
  <c r="V202" i="2"/>
  <c r="W202" i="2"/>
  <c r="X202" i="2"/>
  <c r="Y202" i="2"/>
  <c r="O203" i="2"/>
  <c r="P203" i="2"/>
  <c r="Q203" i="2"/>
  <c r="R203" i="2"/>
  <c r="S203" i="2"/>
  <c r="T203" i="2"/>
  <c r="U203" i="2"/>
  <c r="V203" i="2"/>
  <c r="W203" i="2"/>
  <c r="X203" i="2"/>
  <c r="Y203" i="2"/>
  <c r="O204" i="2"/>
  <c r="P204" i="2"/>
  <c r="Q204" i="2"/>
  <c r="R204" i="2"/>
  <c r="S204" i="2"/>
  <c r="T204" i="2"/>
  <c r="U204" i="2"/>
  <c r="V204" i="2"/>
  <c r="W204" i="2"/>
  <c r="X204" i="2"/>
  <c r="Y204" i="2"/>
  <c r="O205" i="2"/>
  <c r="P205" i="2"/>
  <c r="Q205" i="2"/>
  <c r="R205" i="2"/>
  <c r="S205" i="2"/>
  <c r="T205" i="2"/>
  <c r="U205" i="2"/>
  <c r="V205" i="2"/>
  <c r="W205" i="2"/>
  <c r="X205" i="2"/>
  <c r="Y205" i="2"/>
  <c r="O206" i="2"/>
  <c r="P206" i="2"/>
  <c r="Q206" i="2"/>
  <c r="R206" i="2"/>
  <c r="S206" i="2"/>
  <c r="T206" i="2"/>
  <c r="U206" i="2"/>
  <c r="V206" i="2"/>
  <c r="W206" i="2"/>
  <c r="X206" i="2"/>
  <c r="Y206" i="2"/>
  <c r="O207" i="2"/>
  <c r="P207" i="2"/>
  <c r="Q207" i="2"/>
  <c r="R207" i="2"/>
  <c r="S207" i="2"/>
  <c r="T207" i="2"/>
  <c r="U207" i="2"/>
  <c r="V207" i="2"/>
  <c r="W207" i="2"/>
  <c r="X207" i="2"/>
  <c r="Y207" i="2"/>
  <c r="O208" i="2"/>
  <c r="P208" i="2"/>
  <c r="Q208" i="2"/>
  <c r="R208" i="2"/>
  <c r="S208" i="2"/>
  <c r="T208" i="2"/>
  <c r="U208" i="2"/>
  <c r="V208" i="2"/>
  <c r="W208" i="2"/>
  <c r="X208" i="2"/>
  <c r="Y208" i="2"/>
  <c r="O209" i="2"/>
  <c r="P209" i="2"/>
  <c r="Q209" i="2"/>
  <c r="R209" i="2"/>
  <c r="S209" i="2"/>
  <c r="T209" i="2"/>
  <c r="U209" i="2"/>
  <c r="V209" i="2"/>
  <c r="W209" i="2"/>
  <c r="X209" i="2"/>
  <c r="Y209" i="2"/>
  <c r="O210" i="2"/>
  <c r="P210" i="2"/>
  <c r="Q210" i="2"/>
  <c r="R210" i="2"/>
  <c r="S210" i="2"/>
  <c r="T210" i="2"/>
  <c r="U210" i="2"/>
  <c r="V210" i="2"/>
  <c r="W210" i="2"/>
  <c r="X210" i="2"/>
  <c r="Y210" i="2"/>
  <c r="O211" i="2"/>
  <c r="P211" i="2"/>
  <c r="Q211" i="2"/>
  <c r="R211" i="2"/>
  <c r="S211" i="2"/>
  <c r="T211" i="2"/>
  <c r="U211" i="2"/>
  <c r="V211" i="2"/>
  <c r="W211" i="2"/>
  <c r="X211" i="2"/>
  <c r="Y211" i="2"/>
  <c r="O212" i="2"/>
  <c r="P212" i="2"/>
  <c r="Q212" i="2"/>
  <c r="R212" i="2"/>
  <c r="S212" i="2"/>
  <c r="T212" i="2"/>
  <c r="U212" i="2"/>
  <c r="V212" i="2"/>
  <c r="W212" i="2"/>
  <c r="X212" i="2"/>
  <c r="Y212" i="2"/>
  <c r="O213" i="2"/>
  <c r="P213" i="2"/>
  <c r="Q213" i="2"/>
  <c r="R213" i="2"/>
  <c r="S213" i="2"/>
  <c r="T213" i="2"/>
  <c r="U213" i="2"/>
  <c r="V213" i="2"/>
  <c r="W213" i="2"/>
  <c r="X213" i="2"/>
  <c r="Y213" i="2"/>
  <c r="O214" i="2"/>
  <c r="P214" i="2"/>
  <c r="Q214" i="2"/>
  <c r="R214" i="2"/>
  <c r="S214" i="2"/>
  <c r="T214" i="2"/>
  <c r="U214" i="2"/>
  <c r="V214" i="2"/>
  <c r="W214" i="2"/>
  <c r="X214" i="2"/>
  <c r="Y214" i="2"/>
  <c r="O215" i="2"/>
  <c r="P215" i="2"/>
  <c r="Q215" i="2"/>
  <c r="R215" i="2"/>
  <c r="S215" i="2"/>
  <c r="T215" i="2"/>
  <c r="U215" i="2"/>
  <c r="V215" i="2"/>
  <c r="W215" i="2"/>
  <c r="X215" i="2"/>
  <c r="Y215" i="2"/>
  <c r="O216" i="2"/>
  <c r="P216" i="2"/>
  <c r="Q216" i="2"/>
  <c r="R216" i="2"/>
  <c r="S216" i="2"/>
  <c r="T216" i="2"/>
  <c r="U216" i="2"/>
  <c r="V216" i="2"/>
  <c r="W216" i="2"/>
  <c r="X216" i="2"/>
  <c r="Y216" i="2"/>
  <c r="O217" i="2"/>
  <c r="P217" i="2"/>
  <c r="Q217" i="2"/>
  <c r="R217" i="2"/>
  <c r="S217" i="2"/>
  <c r="T217" i="2"/>
  <c r="U217" i="2"/>
  <c r="V217" i="2"/>
  <c r="W217" i="2"/>
  <c r="X217" i="2"/>
  <c r="Y217" i="2"/>
  <c r="O218" i="2"/>
  <c r="P218" i="2"/>
  <c r="Q218" i="2"/>
  <c r="R218" i="2"/>
  <c r="S218" i="2"/>
  <c r="T218" i="2"/>
  <c r="U218" i="2"/>
  <c r="V218" i="2"/>
  <c r="W218" i="2"/>
  <c r="X218" i="2"/>
  <c r="Y218" i="2"/>
  <c r="O219" i="2"/>
  <c r="P219" i="2"/>
  <c r="Q219" i="2"/>
  <c r="R219" i="2"/>
  <c r="S219" i="2"/>
  <c r="T219" i="2"/>
  <c r="U219" i="2"/>
  <c r="V219" i="2"/>
  <c r="W219" i="2"/>
  <c r="X219" i="2"/>
  <c r="Y219" i="2"/>
  <c r="O220" i="2"/>
  <c r="P220" i="2"/>
  <c r="Q220" i="2"/>
  <c r="R220" i="2"/>
  <c r="S220" i="2"/>
  <c r="T220" i="2"/>
  <c r="U220" i="2"/>
  <c r="V220" i="2"/>
  <c r="W220" i="2"/>
  <c r="X220" i="2"/>
  <c r="Y220" i="2"/>
  <c r="O221" i="2"/>
  <c r="P221" i="2"/>
  <c r="Q221" i="2"/>
  <c r="R221" i="2"/>
  <c r="S221" i="2"/>
  <c r="T221" i="2"/>
  <c r="U221" i="2"/>
  <c r="V221" i="2"/>
  <c r="W221" i="2"/>
  <c r="X221" i="2"/>
  <c r="Y221" i="2"/>
  <c r="O222" i="2"/>
  <c r="P222" i="2"/>
  <c r="Q222" i="2"/>
  <c r="R222" i="2"/>
  <c r="S222" i="2"/>
  <c r="T222" i="2"/>
  <c r="U222" i="2"/>
  <c r="V222" i="2"/>
  <c r="W222" i="2"/>
  <c r="X222" i="2"/>
  <c r="Y222" i="2"/>
  <c r="O223" i="2"/>
  <c r="P223" i="2"/>
  <c r="Q223" i="2"/>
  <c r="R223" i="2"/>
  <c r="S223" i="2"/>
  <c r="T223" i="2"/>
  <c r="U223" i="2"/>
  <c r="V223" i="2"/>
  <c r="W223" i="2"/>
  <c r="X223" i="2"/>
  <c r="Y223" i="2"/>
  <c r="O224" i="2"/>
  <c r="P224" i="2"/>
  <c r="Q224" i="2"/>
  <c r="R224" i="2"/>
  <c r="S224" i="2"/>
  <c r="T224" i="2"/>
  <c r="U224" i="2"/>
  <c r="V224" i="2"/>
  <c r="W224" i="2"/>
  <c r="X224" i="2"/>
  <c r="Y224" i="2"/>
  <c r="O225" i="2"/>
  <c r="P225" i="2"/>
  <c r="Q225" i="2"/>
  <c r="R225" i="2"/>
  <c r="S225" i="2"/>
  <c r="T225" i="2"/>
  <c r="U225" i="2"/>
  <c r="V225" i="2"/>
  <c r="W225" i="2"/>
  <c r="X225" i="2"/>
  <c r="Y225" i="2"/>
  <c r="O226" i="2"/>
  <c r="P226" i="2"/>
  <c r="Q226" i="2"/>
  <c r="R226" i="2"/>
  <c r="S226" i="2"/>
  <c r="T226" i="2"/>
  <c r="U226" i="2"/>
  <c r="V226" i="2"/>
  <c r="W226" i="2"/>
  <c r="X226" i="2"/>
  <c r="Y226" i="2"/>
  <c r="O227" i="2"/>
  <c r="P227" i="2"/>
  <c r="Q227" i="2"/>
  <c r="R227" i="2"/>
  <c r="S227" i="2"/>
  <c r="T227" i="2"/>
  <c r="U227" i="2"/>
  <c r="V227" i="2"/>
  <c r="W227" i="2"/>
  <c r="X227" i="2"/>
  <c r="Y227" i="2"/>
  <c r="O228" i="2"/>
  <c r="P228" i="2"/>
  <c r="Q228" i="2"/>
  <c r="R228" i="2"/>
  <c r="S228" i="2"/>
  <c r="T228" i="2"/>
  <c r="U228" i="2"/>
  <c r="V228" i="2"/>
  <c r="W228" i="2"/>
  <c r="X228" i="2"/>
  <c r="Y228" i="2"/>
  <c r="O229" i="2"/>
  <c r="P229" i="2"/>
  <c r="Q229" i="2"/>
  <c r="R229" i="2"/>
  <c r="S229" i="2"/>
  <c r="T229" i="2"/>
  <c r="U229" i="2"/>
  <c r="V229" i="2"/>
  <c r="W229" i="2"/>
  <c r="X229" i="2"/>
  <c r="Y229" i="2"/>
  <c r="O230" i="2"/>
  <c r="P230" i="2"/>
  <c r="Q230" i="2"/>
  <c r="R230" i="2"/>
  <c r="S230" i="2"/>
  <c r="T230" i="2"/>
  <c r="U230" i="2"/>
  <c r="V230" i="2"/>
  <c r="W230" i="2"/>
  <c r="X230" i="2"/>
  <c r="Y230" i="2"/>
  <c r="O231" i="2"/>
  <c r="P231" i="2"/>
  <c r="Q231" i="2"/>
  <c r="R231" i="2"/>
  <c r="S231" i="2"/>
  <c r="T231" i="2"/>
  <c r="U231" i="2"/>
  <c r="V231" i="2"/>
  <c r="W231" i="2"/>
  <c r="X231" i="2"/>
  <c r="Y231" i="2"/>
  <c r="O232" i="2"/>
  <c r="P232" i="2"/>
  <c r="Q232" i="2"/>
  <c r="R232" i="2"/>
  <c r="S232" i="2"/>
  <c r="T232" i="2"/>
  <c r="U232" i="2"/>
  <c r="V232" i="2"/>
  <c r="W232" i="2"/>
  <c r="X232" i="2"/>
  <c r="Y232" i="2"/>
  <c r="O233" i="2"/>
  <c r="P233" i="2"/>
  <c r="Q233" i="2"/>
  <c r="R233" i="2"/>
  <c r="S233" i="2"/>
  <c r="T233" i="2"/>
  <c r="U233" i="2"/>
  <c r="V233" i="2"/>
  <c r="W233" i="2"/>
  <c r="X233" i="2"/>
  <c r="Y233" i="2"/>
  <c r="O234" i="2"/>
  <c r="P234" i="2"/>
  <c r="Q234" i="2"/>
  <c r="R234" i="2"/>
  <c r="S234" i="2"/>
  <c r="T234" i="2"/>
  <c r="U234" i="2"/>
  <c r="V234" i="2"/>
  <c r="W234" i="2"/>
  <c r="X234" i="2"/>
  <c r="Y234" i="2"/>
  <c r="O235" i="2"/>
  <c r="P235" i="2"/>
  <c r="Q235" i="2"/>
  <c r="R235" i="2"/>
  <c r="S235" i="2"/>
  <c r="T235" i="2"/>
  <c r="U235" i="2"/>
  <c r="V235" i="2"/>
  <c r="W235" i="2"/>
  <c r="X235" i="2"/>
  <c r="Y235" i="2"/>
  <c r="O236" i="2"/>
  <c r="P236" i="2"/>
  <c r="Q236" i="2"/>
  <c r="R236" i="2"/>
  <c r="S236" i="2"/>
  <c r="T236" i="2"/>
  <c r="U236" i="2"/>
  <c r="V236" i="2"/>
  <c r="W236" i="2"/>
  <c r="X236" i="2"/>
  <c r="Y236" i="2"/>
  <c r="O237" i="2"/>
  <c r="P237" i="2"/>
  <c r="Q237" i="2"/>
  <c r="R237" i="2"/>
  <c r="S237" i="2"/>
  <c r="T237" i="2"/>
  <c r="U237" i="2"/>
  <c r="V237" i="2"/>
  <c r="W237" i="2"/>
  <c r="X237" i="2"/>
  <c r="Y237" i="2"/>
  <c r="O238" i="2"/>
  <c r="P238" i="2"/>
  <c r="Q238" i="2"/>
  <c r="R238" i="2"/>
  <c r="S238" i="2"/>
  <c r="T238" i="2"/>
  <c r="U238" i="2"/>
  <c r="V238" i="2"/>
  <c r="W238" i="2"/>
  <c r="X238" i="2"/>
  <c r="Y238" i="2"/>
  <c r="O239" i="2"/>
  <c r="P239" i="2"/>
  <c r="Q239" i="2"/>
  <c r="R239" i="2"/>
  <c r="S239" i="2"/>
  <c r="T239" i="2"/>
  <c r="U239" i="2"/>
  <c r="V239" i="2"/>
  <c r="W239" i="2"/>
  <c r="X239" i="2"/>
  <c r="Y239" i="2"/>
  <c r="O240" i="2"/>
  <c r="P240" i="2"/>
  <c r="Q240" i="2"/>
  <c r="R240" i="2"/>
  <c r="S240" i="2"/>
  <c r="T240" i="2"/>
  <c r="U240" i="2"/>
  <c r="V240" i="2"/>
  <c r="W240" i="2"/>
  <c r="X240" i="2"/>
  <c r="Y240" i="2"/>
  <c r="O241" i="2"/>
  <c r="P241" i="2"/>
  <c r="Q241" i="2"/>
  <c r="R241" i="2"/>
  <c r="S241" i="2"/>
  <c r="T241" i="2"/>
  <c r="U241" i="2"/>
  <c r="V241" i="2"/>
  <c r="W241" i="2"/>
  <c r="X241" i="2"/>
  <c r="Y241" i="2"/>
  <c r="O242" i="2"/>
  <c r="P242" i="2"/>
  <c r="Q242" i="2"/>
  <c r="R242" i="2"/>
  <c r="S242" i="2"/>
  <c r="T242" i="2"/>
  <c r="U242" i="2"/>
  <c r="V242" i="2"/>
  <c r="W242" i="2"/>
  <c r="X242" i="2"/>
  <c r="Y242" i="2"/>
  <c r="O243" i="2"/>
  <c r="P243" i="2"/>
  <c r="Q243" i="2"/>
  <c r="R243" i="2"/>
  <c r="S243" i="2"/>
  <c r="T243" i="2"/>
  <c r="U243" i="2"/>
  <c r="V243" i="2"/>
  <c r="W243" i="2"/>
  <c r="X243" i="2"/>
  <c r="Y243" i="2"/>
  <c r="O244" i="2"/>
  <c r="P244" i="2"/>
  <c r="Q244" i="2"/>
  <c r="R244" i="2"/>
  <c r="S244" i="2"/>
  <c r="T244" i="2"/>
  <c r="U244" i="2"/>
  <c r="V244" i="2"/>
  <c r="W244" i="2"/>
  <c r="X244" i="2"/>
  <c r="Y244" i="2"/>
  <c r="O245" i="2"/>
  <c r="P245" i="2"/>
  <c r="Q245" i="2"/>
  <c r="R245" i="2"/>
  <c r="S245" i="2"/>
  <c r="T245" i="2"/>
  <c r="U245" i="2"/>
  <c r="V245" i="2"/>
  <c r="W245" i="2"/>
  <c r="X245" i="2"/>
  <c r="Y245" i="2"/>
  <c r="O246" i="2"/>
  <c r="P246" i="2"/>
  <c r="Q246" i="2"/>
  <c r="R246" i="2"/>
  <c r="S246" i="2"/>
  <c r="T246" i="2"/>
  <c r="U246" i="2"/>
  <c r="V246" i="2"/>
  <c r="W246" i="2"/>
  <c r="X246" i="2"/>
  <c r="Y246" i="2"/>
  <c r="O247" i="2"/>
  <c r="P247" i="2"/>
  <c r="Q247" i="2"/>
  <c r="R247" i="2"/>
  <c r="S247" i="2"/>
  <c r="T247" i="2"/>
  <c r="U247" i="2"/>
  <c r="V247" i="2"/>
  <c r="W247" i="2"/>
  <c r="X247" i="2"/>
  <c r="Y247" i="2"/>
  <c r="O248" i="2"/>
  <c r="P248" i="2"/>
  <c r="Q248" i="2"/>
  <c r="R248" i="2"/>
  <c r="S248" i="2"/>
  <c r="T248" i="2"/>
  <c r="U248" i="2"/>
  <c r="V248" i="2"/>
  <c r="W248" i="2"/>
  <c r="X248" i="2"/>
  <c r="Y248" i="2"/>
  <c r="O249" i="2"/>
  <c r="P249" i="2"/>
  <c r="Q249" i="2"/>
  <c r="R249" i="2"/>
  <c r="S249" i="2"/>
  <c r="T249" i="2"/>
  <c r="U249" i="2"/>
  <c r="V249" i="2"/>
  <c r="W249" i="2"/>
  <c r="X249" i="2"/>
  <c r="Y249" i="2"/>
  <c r="O250" i="2"/>
  <c r="P250" i="2"/>
  <c r="Q250" i="2"/>
  <c r="R250" i="2"/>
  <c r="S250" i="2"/>
  <c r="T250" i="2"/>
  <c r="U250" i="2"/>
  <c r="V250" i="2"/>
  <c r="W250" i="2"/>
  <c r="X250" i="2"/>
  <c r="Y250" i="2"/>
  <c r="O251" i="2"/>
  <c r="P251" i="2"/>
  <c r="Q251" i="2"/>
  <c r="R251" i="2"/>
  <c r="S251" i="2"/>
  <c r="T251" i="2"/>
  <c r="U251" i="2"/>
  <c r="V251" i="2"/>
  <c r="W251" i="2"/>
  <c r="X251" i="2"/>
  <c r="Y251" i="2"/>
  <c r="O252" i="2"/>
  <c r="P252" i="2"/>
  <c r="Q252" i="2"/>
  <c r="R252" i="2"/>
  <c r="S252" i="2"/>
  <c r="T252" i="2"/>
  <c r="U252" i="2"/>
  <c r="V252" i="2"/>
  <c r="W252" i="2"/>
  <c r="X252" i="2"/>
  <c r="Y252" i="2"/>
  <c r="O253" i="2"/>
  <c r="P253" i="2"/>
  <c r="Q253" i="2"/>
  <c r="R253" i="2"/>
  <c r="S253" i="2"/>
  <c r="T253" i="2"/>
  <c r="U253" i="2"/>
  <c r="V253" i="2"/>
  <c r="W253" i="2"/>
  <c r="X253" i="2"/>
  <c r="Y253" i="2"/>
  <c r="O254" i="2"/>
  <c r="P254" i="2"/>
  <c r="Q254" i="2"/>
  <c r="R254" i="2"/>
  <c r="S254" i="2"/>
  <c r="T254" i="2"/>
  <c r="U254" i="2"/>
  <c r="V254" i="2"/>
  <c r="W254" i="2"/>
  <c r="X254" i="2"/>
  <c r="Y254" i="2"/>
  <c r="O255" i="2"/>
  <c r="P255" i="2"/>
  <c r="Q255" i="2"/>
  <c r="R255" i="2"/>
  <c r="S255" i="2"/>
  <c r="T255" i="2"/>
  <c r="U255" i="2"/>
  <c r="V255" i="2"/>
  <c r="W255" i="2"/>
  <c r="X255" i="2"/>
  <c r="Y255" i="2"/>
  <c r="O256" i="2"/>
  <c r="P256" i="2"/>
  <c r="Q256" i="2"/>
  <c r="R256" i="2"/>
  <c r="S256" i="2"/>
  <c r="T256" i="2"/>
  <c r="U256" i="2"/>
  <c r="V256" i="2"/>
  <c r="W256" i="2"/>
  <c r="X256" i="2"/>
  <c r="Y256" i="2"/>
  <c r="O257" i="2"/>
  <c r="P257" i="2"/>
  <c r="Q257" i="2"/>
  <c r="R257" i="2"/>
  <c r="S257" i="2"/>
  <c r="T257" i="2"/>
  <c r="U257" i="2"/>
  <c r="V257" i="2"/>
  <c r="W257" i="2"/>
  <c r="X257" i="2"/>
  <c r="Y257" i="2"/>
  <c r="O258" i="2"/>
  <c r="P258" i="2"/>
  <c r="Q258" i="2"/>
  <c r="R258" i="2"/>
  <c r="S258" i="2"/>
  <c r="T258" i="2"/>
  <c r="U258" i="2"/>
  <c r="V258" i="2"/>
  <c r="W258" i="2"/>
  <c r="X258" i="2"/>
  <c r="Y258" i="2"/>
  <c r="O259" i="2"/>
  <c r="P259" i="2"/>
  <c r="Q259" i="2"/>
  <c r="R259" i="2"/>
  <c r="S259" i="2"/>
  <c r="T259" i="2"/>
  <c r="U259" i="2"/>
  <c r="V259" i="2"/>
  <c r="W259" i="2"/>
  <c r="X259" i="2"/>
  <c r="Y259" i="2"/>
  <c r="O260" i="2"/>
  <c r="P260" i="2"/>
  <c r="Q260" i="2"/>
  <c r="R260" i="2"/>
  <c r="S260" i="2"/>
  <c r="T260" i="2"/>
  <c r="U260" i="2"/>
  <c r="V260" i="2"/>
  <c r="W260" i="2"/>
  <c r="X260" i="2"/>
  <c r="Y260" i="2"/>
  <c r="O261" i="2"/>
  <c r="P261" i="2"/>
  <c r="Q261" i="2"/>
  <c r="R261" i="2"/>
  <c r="S261" i="2"/>
  <c r="T261" i="2"/>
  <c r="U261" i="2"/>
  <c r="V261" i="2"/>
  <c r="W261" i="2"/>
  <c r="X261" i="2"/>
  <c r="Y261" i="2"/>
  <c r="O262" i="2"/>
  <c r="P262" i="2"/>
  <c r="Q262" i="2"/>
  <c r="R262" i="2"/>
  <c r="S262" i="2"/>
  <c r="T262" i="2"/>
  <c r="U262" i="2"/>
  <c r="V262" i="2"/>
  <c r="W262" i="2"/>
  <c r="X262" i="2"/>
  <c r="Y262" i="2"/>
  <c r="O263" i="2"/>
  <c r="P263" i="2"/>
  <c r="Q263" i="2"/>
  <c r="R263" i="2"/>
  <c r="S263" i="2"/>
  <c r="T263" i="2"/>
  <c r="U263" i="2"/>
  <c r="V263" i="2"/>
  <c r="W263" i="2"/>
  <c r="X263" i="2"/>
  <c r="Y263" i="2"/>
  <c r="O264" i="2"/>
  <c r="P264" i="2"/>
  <c r="Q264" i="2"/>
  <c r="R264" i="2"/>
  <c r="S264" i="2"/>
  <c r="T264" i="2"/>
  <c r="U264" i="2"/>
  <c r="V264" i="2"/>
  <c r="W264" i="2"/>
  <c r="X264" i="2"/>
  <c r="Y264" i="2"/>
  <c r="O265" i="2"/>
  <c r="P265" i="2"/>
  <c r="Q265" i="2"/>
  <c r="R265" i="2"/>
  <c r="S265" i="2"/>
  <c r="T265" i="2"/>
  <c r="U265" i="2"/>
  <c r="V265" i="2"/>
  <c r="W265" i="2"/>
  <c r="X265" i="2"/>
  <c r="Y265" i="2"/>
  <c r="O266" i="2"/>
  <c r="P266" i="2"/>
  <c r="Q266" i="2"/>
  <c r="R266" i="2"/>
  <c r="S266" i="2"/>
  <c r="T266" i="2"/>
  <c r="U266" i="2"/>
  <c r="V266" i="2"/>
  <c r="W266" i="2"/>
  <c r="X266" i="2"/>
  <c r="Y266" i="2"/>
  <c r="O267" i="2"/>
  <c r="P267" i="2"/>
  <c r="Q267" i="2"/>
  <c r="R267" i="2"/>
  <c r="S267" i="2"/>
  <c r="T267" i="2"/>
  <c r="U267" i="2"/>
  <c r="V267" i="2"/>
  <c r="W267" i="2"/>
  <c r="X267" i="2"/>
  <c r="Y267" i="2"/>
  <c r="O268" i="2"/>
  <c r="P268" i="2"/>
  <c r="Q268" i="2"/>
  <c r="R268" i="2"/>
  <c r="S268" i="2"/>
  <c r="T268" i="2"/>
  <c r="U268" i="2"/>
  <c r="V268" i="2"/>
  <c r="W268" i="2"/>
  <c r="X268" i="2"/>
  <c r="Y268" i="2"/>
  <c r="O269" i="2"/>
  <c r="P269" i="2"/>
  <c r="Q269" i="2"/>
  <c r="R269" i="2"/>
  <c r="S269" i="2"/>
  <c r="T269" i="2"/>
  <c r="U269" i="2"/>
  <c r="V269" i="2"/>
  <c r="W269" i="2"/>
  <c r="X269" i="2"/>
  <c r="Y269" i="2"/>
  <c r="O270" i="2"/>
  <c r="P270" i="2"/>
  <c r="Q270" i="2"/>
  <c r="R270" i="2"/>
  <c r="S270" i="2"/>
  <c r="T270" i="2"/>
  <c r="U270" i="2"/>
  <c r="V270" i="2"/>
  <c r="W270" i="2"/>
  <c r="X270" i="2"/>
  <c r="Y270" i="2"/>
  <c r="O271" i="2"/>
  <c r="P271" i="2"/>
  <c r="Q271" i="2"/>
  <c r="R271" i="2"/>
  <c r="S271" i="2"/>
  <c r="T271" i="2"/>
  <c r="U271" i="2"/>
  <c r="V271" i="2"/>
  <c r="W271" i="2"/>
  <c r="X271" i="2"/>
  <c r="Y271" i="2"/>
  <c r="O272" i="2"/>
  <c r="P272" i="2"/>
  <c r="Q272" i="2"/>
  <c r="R272" i="2"/>
  <c r="S272" i="2"/>
  <c r="T272" i="2"/>
  <c r="U272" i="2"/>
  <c r="V272" i="2"/>
  <c r="W272" i="2"/>
  <c r="X272" i="2"/>
  <c r="Y272" i="2"/>
  <c r="O273" i="2"/>
  <c r="P273" i="2"/>
  <c r="Q273" i="2"/>
  <c r="R273" i="2"/>
  <c r="S273" i="2"/>
  <c r="T273" i="2"/>
  <c r="U273" i="2"/>
  <c r="V273" i="2"/>
  <c r="W273" i="2"/>
  <c r="X273" i="2"/>
  <c r="Y273" i="2"/>
  <c r="O274" i="2"/>
  <c r="P274" i="2"/>
  <c r="Q274" i="2"/>
  <c r="R274" i="2"/>
  <c r="S274" i="2"/>
  <c r="T274" i="2"/>
  <c r="U274" i="2"/>
  <c r="V274" i="2"/>
  <c r="W274" i="2"/>
  <c r="X274" i="2"/>
  <c r="Y274" i="2"/>
  <c r="O275" i="2"/>
  <c r="P275" i="2"/>
  <c r="Q275" i="2"/>
  <c r="R275" i="2"/>
  <c r="S275" i="2"/>
  <c r="T275" i="2"/>
  <c r="U275" i="2"/>
  <c r="V275" i="2"/>
  <c r="W275" i="2"/>
  <c r="X275" i="2"/>
  <c r="Y275" i="2"/>
  <c r="O276" i="2"/>
  <c r="P276" i="2"/>
  <c r="Q276" i="2"/>
  <c r="R276" i="2"/>
  <c r="S276" i="2"/>
  <c r="T276" i="2"/>
  <c r="U276" i="2"/>
  <c r="V276" i="2"/>
  <c r="W276" i="2"/>
  <c r="X276" i="2"/>
  <c r="Y276" i="2"/>
  <c r="O277" i="2"/>
  <c r="P277" i="2"/>
  <c r="Q277" i="2"/>
  <c r="R277" i="2"/>
  <c r="S277" i="2"/>
  <c r="T277" i="2"/>
  <c r="U277" i="2"/>
  <c r="V277" i="2"/>
  <c r="W277" i="2"/>
  <c r="X277" i="2"/>
  <c r="Y277" i="2"/>
  <c r="O278" i="2"/>
  <c r="P278" i="2"/>
  <c r="Q278" i="2"/>
  <c r="R278" i="2"/>
  <c r="S278" i="2"/>
  <c r="T278" i="2"/>
  <c r="U278" i="2"/>
  <c r="V278" i="2"/>
  <c r="W278" i="2"/>
  <c r="X278" i="2"/>
  <c r="Y278" i="2"/>
  <c r="O279" i="2"/>
  <c r="P279" i="2"/>
  <c r="Q279" i="2"/>
  <c r="R279" i="2"/>
  <c r="S279" i="2"/>
  <c r="T279" i="2"/>
  <c r="U279" i="2"/>
  <c r="V279" i="2"/>
  <c r="W279" i="2"/>
  <c r="X279" i="2"/>
  <c r="Y279" i="2"/>
  <c r="O280" i="2"/>
  <c r="P280" i="2"/>
  <c r="Q280" i="2"/>
  <c r="R280" i="2"/>
  <c r="S280" i="2"/>
  <c r="T280" i="2"/>
  <c r="U280" i="2"/>
  <c r="V280" i="2"/>
  <c r="W280" i="2"/>
  <c r="X280" i="2"/>
  <c r="Y280" i="2"/>
  <c r="O281" i="2"/>
  <c r="P281" i="2"/>
  <c r="Q281" i="2"/>
  <c r="R281" i="2"/>
  <c r="S281" i="2"/>
  <c r="T281" i="2"/>
  <c r="U281" i="2"/>
  <c r="V281" i="2"/>
  <c r="W281" i="2"/>
  <c r="X281" i="2"/>
  <c r="Y281" i="2"/>
  <c r="O282" i="2"/>
  <c r="P282" i="2"/>
  <c r="Q282" i="2"/>
  <c r="R282" i="2"/>
  <c r="S282" i="2"/>
  <c r="T282" i="2"/>
  <c r="U282" i="2"/>
  <c r="V282" i="2"/>
  <c r="W282" i="2"/>
  <c r="X282" i="2"/>
  <c r="Y282" i="2"/>
  <c r="O283" i="2"/>
  <c r="P283" i="2"/>
  <c r="Q283" i="2"/>
  <c r="R283" i="2"/>
  <c r="S283" i="2"/>
  <c r="T283" i="2"/>
  <c r="U283" i="2"/>
  <c r="V283" i="2"/>
  <c r="W283" i="2"/>
  <c r="X283" i="2"/>
  <c r="Y283" i="2"/>
  <c r="O284" i="2"/>
  <c r="P284" i="2"/>
  <c r="Q284" i="2"/>
  <c r="R284" i="2"/>
  <c r="S284" i="2"/>
  <c r="T284" i="2"/>
  <c r="U284" i="2"/>
  <c r="V284" i="2"/>
  <c r="W284" i="2"/>
  <c r="X284" i="2"/>
  <c r="Y284" i="2"/>
  <c r="O285" i="2"/>
  <c r="P285" i="2"/>
  <c r="Q285" i="2"/>
  <c r="R285" i="2"/>
  <c r="S285" i="2"/>
  <c r="T285" i="2"/>
  <c r="U285" i="2"/>
  <c r="V285" i="2"/>
  <c r="W285" i="2"/>
  <c r="X285" i="2"/>
  <c r="Y285" i="2"/>
  <c r="O286" i="2"/>
  <c r="P286" i="2"/>
  <c r="Q286" i="2"/>
  <c r="R286" i="2"/>
  <c r="S286" i="2"/>
  <c r="T286" i="2"/>
  <c r="U286" i="2"/>
  <c r="V286" i="2"/>
  <c r="W286" i="2"/>
  <c r="X286" i="2"/>
  <c r="Y286" i="2"/>
  <c r="O287" i="2"/>
  <c r="P287" i="2"/>
  <c r="Q287" i="2"/>
  <c r="R287" i="2"/>
  <c r="S287" i="2"/>
  <c r="T287" i="2"/>
  <c r="U287" i="2"/>
  <c r="V287" i="2"/>
  <c r="W287" i="2"/>
  <c r="X287" i="2"/>
  <c r="Y287" i="2"/>
  <c r="O288" i="2"/>
  <c r="P288" i="2"/>
  <c r="Q288" i="2"/>
  <c r="R288" i="2"/>
  <c r="S288" i="2"/>
  <c r="T288" i="2"/>
  <c r="U288" i="2"/>
  <c r="V288" i="2"/>
  <c r="W288" i="2"/>
  <c r="X288" i="2"/>
  <c r="Y288" i="2"/>
  <c r="O289" i="2"/>
  <c r="P289" i="2"/>
  <c r="Q289" i="2"/>
  <c r="R289" i="2"/>
  <c r="S289" i="2"/>
  <c r="T289" i="2"/>
  <c r="U289" i="2"/>
  <c r="V289" i="2"/>
  <c r="W289" i="2"/>
  <c r="X289" i="2"/>
  <c r="Y289" i="2"/>
  <c r="O290" i="2"/>
  <c r="P290" i="2"/>
  <c r="Q290" i="2"/>
  <c r="R290" i="2"/>
  <c r="S290" i="2"/>
  <c r="T290" i="2"/>
  <c r="U290" i="2"/>
  <c r="V290" i="2"/>
  <c r="W290" i="2"/>
  <c r="X290" i="2"/>
  <c r="Y290" i="2"/>
  <c r="O291" i="2"/>
  <c r="P291" i="2"/>
  <c r="Q291" i="2"/>
  <c r="R291" i="2"/>
  <c r="S291" i="2"/>
  <c r="T291" i="2"/>
  <c r="U291" i="2"/>
  <c r="V291" i="2"/>
  <c r="W291" i="2"/>
  <c r="X291" i="2"/>
  <c r="Y291" i="2"/>
  <c r="O292" i="2"/>
  <c r="P292" i="2"/>
  <c r="Q292" i="2"/>
  <c r="R292" i="2"/>
  <c r="S292" i="2"/>
  <c r="T292" i="2"/>
  <c r="U292" i="2"/>
  <c r="V292" i="2"/>
  <c r="W292" i="2"/>
  <c r="X292" i="2"/>
  <c r="Y292" i="2"/>
  <c r="O293" i="2"/>
  <c r="P293" i="2"/>
  <c r="Q293" i="2"/>
  <c r="R293" i="2"/>
  <c r="S293" i="2"/>
  <c r="T293" i="2"/>
  <c r="U293" i="2"/>
  <c r="V293" i="2"/>
  <c r="W293" i="2"/>
  <c r="X293" i="2"/>
  <c r="Y293" i="2"/>
  <c r="O294" i="2"/>
  <c r="P294" i="2"/>
  <c r="Q294" i="2"/>
  <c r="R294" i="2"/>
  <c r="S294" i="2"/>
  <c r="T294" i="2"/>
  <c r="U294" i="2"/>
  <c r="V294" i="2"/>
  <c r="W294" i="2"/>
  <c r="X294" i="2"/>
  <c r="Y294" i="2"/>
  <c r="O295" i="2"/>
  <c r="P295" i="2"/>
  <c r="Q295" i="2"/>
  <c r="R295" i="2"/>
  <c r="S295" i="2"/>
  <c r="T295" i="2"/>
  <c r="U295" i="2"/>
  <c r="V295" i="2"/>
  <c r="W295" i="2"/>
  <c r="X295" i="2"/>
  <c r="Y295" i="2"/>
  <c r="O296" i="2"/>
  <c r="P296" i="2"/>
  <c r="Q296" i="2"/>
  <c r="R296" i="2"/>
  <c r="S296" i="2"/>
  <c r="T296" i="2"/>
  <c r="U296" i="2"/>
  <c r="V296" i="2"/>
  <c r="W296" i="2"/>
  <c r="X296" i="2"/>
  <c r="Y296" i="2"/>
  <c r="O297" i="2"/>
  <c r="P297" i="2"/>
  <c r="Q297" i="2"/>
  <c r="R297" i="2"/>
  <c r="S297" i="2"/>
  <c r="T297" i="2"/>
  <c r="U297" i="2"/>
  <c r="V297" i="2"/>
  <c r="W297" i="2"/>
  <c r="X297" i="2"/>
  <c r="Y297" i="2"/>
  <c r="O298" i="2"/>
  <c r="P298" i="2"/>
  <c r="Q298" i="2"/>
  <c r="R298" i="2"/>
  <c r="S298" i="2"/>
  <c r="T298" i="2"/>
  <c r="U298" i="2"/>
  <c r="V298" i="2"/>
  <c r="W298" i="2"/>
  <c r="X298" i="2"/>
  <c r="Y298" i="2"/>
  <c r="O299" i="2"/>
  <c r="P299" i="2"/>
  <c r="Q299" i="2"/>
  <c r="R299" i="2"/>
  <c r="S299" i="2"/>
  <c r="T299" i="2"/>
  <c r="U299" i="2"/>
  <c r="V299" i="2"/>
  <c r="W299" i="2"/>
  <c r="X299" i="2"/>
  <c r="Y299" i="2"/>
  <c r="O300" i="2"/>
  <c r="P300" i="2"/>
  <c r="Q300" i="2"/>
  <c r="R300" i="2"/>
  <c r="S300" i="2"/>
  <c r="T300" i="2"/>
  <c r="U300" i="2"/>
  <c r="V300" i="2"/>
  <c r="W300" i="2"/>
  <c r="X300" i="2"/>
  <c r="Y300" i="2"/>
  <c r="O301" i="2"/>
  <c r="P301" i="2"/>
  <c r="Q301" i="2"/>
  <c r="R301" i="2"/>
  <c r="S301" i="2"/>
  <c r="T301" i="2"/>
  <c r="U301" i="2"/>
  <c r="V301" i="2"/>
  <c r="W301" i="2"/>
  <c r="X301" i="2"/>
  <c r="Y301" i="2"/>
  <c r="O302" i="2"/>
  <c r="P302" i="2"/>
  <c r="Q302" i="2"/>
  <c r="R302" i="2"/>
  <c r="S302" i="2"/>
  <c r="T302" i="2"/>
  <c r="U302" i="2"/>
  <c r="V302" i="2"/>
  <c r="W302" i="2"/>
  <c r="X302" i="2"/>
  <c r="Y302" i="2"/>
  <c r="O303" i="2"/>
  <c r="P303" i="2"/>
  <c r="Q303" i="2"/>
  <c r="R303" i="2"/>
  <c r="S303" i="2"/>
  <c r="T303" i="2"/>
  <c r="U303" i="2"/>
  <c r="V303" i="2"/>
  <c r="W303" i="2"/>
  <c r="X303" i="2"/>
  <c r="Y303" i="2"/>
  <c r="O304" i="2"/>
  <c r="P304" i="2"/>
  <c r="Q304" i="2"/>
  <c r="R304" i="2"/>
  <c r="S304" i="2"/>
  <c r="T304" i="2"/>
  <c r="U304" i="2"/>
  <c r="V304" i="2"/>
  <c r="W304" i="2"/>
  <c r="X304" i="2"/>
  <c r="Y304" i="2"/>
  <c r="O305" i="2"/>
  <c r="P305" i="2"/>
  <c r="Q305" i="2"/>
  <c r="R305" i="2"/>
  <c r="S305" i="2"/>
  <c r="T305" i="2"/>
  <c r="U305" i="2"/>
  <c r="V305" i="2"/>
  <c r="W305" i="2"/>
  <c r="X305" i="2"/>
  <c r="Y305" i="2"/>
  <c r="O306" i="2"/>
  <c r="P306" i="2"/>
  <c r="Q306" i="2"/>
  <c r="R306" i="2"/>
  <c r="S306" i="2"/>
  <c r="T306" i="2"/>
  <c r="U306" i="2"/>
  <c r="V306" i="2"/>
  <c r="W306" i="2"/>
  <c r="X306" i="2"/>
  <c r="Y306" i="2"/>
  <c r="O307" i="2"/>
  <c r="P307" i="2"/>
  <c r="Q307" i="2"/>
  <c r="R307" i="2"/>
  <c r="S307" i="2"/>
  <c r="T307" i="2"/>
  <c r="U307" i="2"/>
  <c r="V307" i="2"/>
  <c r="W307" i="2"/>
  <c r="X307" i="2"/>
  <c r="Y307" i="2"/>
  <c r="O308" i="2"/>
  <c r="P308" i="2"/>
  <c r="Q308" i="2"/>
  <c r="R308" i="2"/>
  <c r="S308" i="2"/>
  <c r="T308" i="2"/>
  <c r="U308" i="2"/>
  <c r="V308" i="2"/>
  <c r="W308" i="2"/>
  <c r="X308" i="2"/>
  <c r="Y308" i="2"/>
  <c r="O309" i="2"/>
  <c r="P309" i="2"/>
  <c r="Q309" i="2"/>
  <c r="R309" i="2"/>
  <c r="S309" i="2"/>
  <c r="T309" i="2"/>
  <c r="U309" i="2"/>
  <c r="V309" i="2"/>
  <c r="W309" i="2"/>
  <c r="X309" i="2"/>
  <c r="Y309" i="2"/>
  <c r="O310" i="2"/>
  <c r="P310" i="2"/>
  <c r="Q310" i="2"/>
  <c r="R310" i="2"/>
  <c r="S310" i="2"/>
  <c r="T310" i="2"/>
  <c r="U310" i="2"/>
  <c r="V310" i="2"/>
  <c r="W310" i="2"/>
  <c r="X310" i="2"/>
  <c r="Y310" i="2"/>
  <c r="O311" i="2"/>
  <c r="P311" i="2"/>
  <c r="Q311" i="2"/>
  <c r="R311" i="2"/>
  <c r="S311" i="2"/>
  <c r="T311" i="2"/>
  <c r="U311" i="2"/>
  <c r="V311" i="2"/>
  <c r="W311" i="2"/>
  <c r="X311" i="2"/>
  <c r="Y311" i="2"/>
  <c r="O312" i="2"/>
  <c r="P312" i="2"/>
  <c r="Q312" i="2"/>
  <c r="R312" i="2"/>
  <c r="S312" i="2"/>
  <c r="T312" i="2"/>
  <c r="U312" i="2"/>
  <c r="V312" i="2"/>
  <c r="W312" i="2"/>
  <c r="X312" i="2"/>
  <c r="Y312" i="2"/>
  <c r="O313" i="2"/>
  <c r="P313" i="2"/>
  <c r="Q313" i="2"/>
  <c r="R313" i="2"/>
  <c r="S313" i="2"/>
  <c r="T313" i="2"/>
  <c r="U313" i="2"/>
  <c r="V313" i="2"/>
  <c r="W313" i="2"/>
  <c r="X313" i="2"/>
  <c r="Y313" i="2"/>
  <c r="O314" i="2"/>
  <c r="P314" i="2"/>
  <c r="Q314" i="2"/>
  <c r="R314" i="2"/>
  <c r="S314" i="2"/>
  <c r="T314" i="2"/>
  <c r="U314" i="2"/>
  <c r="V314" i="2"/>
  <c r="W314" i="2"/>
  <c r="X314" i="2"/>
  <c r="Y314" i="2"/>
  <c r="O315" i="2"/>
  <c r="P315" i="2"/>
  <c r="Q315" i="2"/>
  <c r="R315" i="2"/>
  <c r="S315" i="2"/>
  <c r="T315" i="2"/>
  <c r="U315" i="2"/>
  <c r="V315" i="2"/>
  <c r="W315" i="2"/>
  <c r="X315" i="2"/>
  <c r="Y315" i="2"/>
  <c r="O316" i="2"/>
  <c r="P316" i="2"/>
  <c r="Q316" i="2"/>
  <c r="R316" i="2"/>
  <c r="S316" i="2"/>
  <c r="T316" i="2"/>
  <c r="U316" i="2"/>
  <c r="V316" i="2"/>
  <c r="W316" i="2"/>
  <c r="X316" i="2"/>
  <c r="Y316" i="2"/>
  <c r="O317" i="2"/>
  <c r="P317" i="2"/>
  <c r="Q317" i="2"/>
  <c r="R317" i="2"/>
  <c r="S317" i="2"/>
  <c r="T317" i="2"/>
  <c r="U317" i="2"/>
  <c r="V317" i="2"/>
  <c r="W317" i="2"/>
  <c r="X317" i="2"/>
  <c r="Y317" i="2"/>
  <c r="O318" i="2"/>
  <c r="P318" i="2"/>
  <c r="Q318" i="2"/>
  <c r="R318" i="2"/>
  <c r="S318" i="2"/>
  <c r="T318" i="2"/>
  <c r="U318" i="2"/>
  <c r="V318" i="2"/>
  <c r="W318" i="2"/>
  <c r="X318" i="2"/>
  <c r="Y318" i="2"/>
  <c r="O319" i="2"/>
  <c r="P319" i="2"/>
  <c r="Q319" i="2"/>
  <c r="R319" i="2"/>
  <c r="S319" i="2"/>
  <c r="T319" i="2"/>
  <c r="U319" i="2"/>
  <c r="V319" i="2"/>
  <c r="W319" i="2"/>
  <c r="X319" i="2"/>
  <c r="Y319" i="2"/>
  <c r="O320" i="2"/>
  <c r="P320" i="2"/>
  <c r="Q320" i="2"/>
  <c r="R320" i="2"/>
  <c r="S320" i="2"/>
  <c r="T320" i="2"/>
  <c r="U320" i="2"/>
  <c r="V320" i="2"/>
  <c r="W320" i="2"/>
  <c r="X320" i="2"/>
  <c r="Y320" i="2"/>
  <c r="O321" i="2"/>
  <c r="P321" i="2"/>
  <c r="Q321" i="2"/>
  <c r="R321" i="2"/>
  <c r="S321" i="2"/>
  <c r="T321" i="2"/>
  <c r="U321" i="2"/>
  <c r="V321" i="2"/>
  <c r="W321" i="2"/>
  <c r="X321" i="2"/>
  <c r="Y321" i="2"/>
  <c r="O322" i="2"/>
  <c r="P322" i="2"/>
  <c r="Q322" i="2"/>
  <c r="R322" i="2"/>
  <c r="S322" i="2"/>
  <c r="T322" i="2"/>
  <c r="U322" i="2"/>
  <c r="V322" i="2"/>
  <c r="W322" i="2"/>
  <c r="X322" i="2"/>
  <c r="Y322" i="2"/>
  <c r="O323" i="2"/>
  <c r="P323" i="2"/>
  <c r="Q323" i="2"/>
  <c r="R323" i="2"/>
  <c r="S323" i="2"/>
  <c r="T323" i="2"/>
  <c r="U323" i="2"/>
  <c r="V323" i="2"/>
  <c r="W323" i="2"/>
  <c r="X323" i="2"/>
  <c r="Y323" i="2"/>
  <c r="O324" i="2"/>
  <c r="P324" i="2"/>
  <c r="Q324" i="2"/>
  <c r="R324" i="2"/>
  <c r="S324" i="2"/>
  <c r="T324" i="2"/>
  <c r="U324" i="2"/>
  <c r="V324" i="2"/>
  <c r="W324" i="2"/>
  <c r="X324" i="2"/>
  <c r="Y324" i="2"/>
  <c r="O325" i="2"/>
  <c r="P325" i="2"/>
  <c r="Q325" i="2"/>
  <c r="R325" i="2"/>
  <c r="S325" i="2"/>
  <c r="T325" i="2"/>
  <c r="U325" i="2"/>
  <c r="V325" i="2"/>
  <c r="W325" i="2"/>
  <c r="X325" i="2"/>
  <c r="Y325" i="2"/>
  <c r="O326" i="2"/>
  <c r="P326" i="2"/>
  <c r="Q326" i="2"/>
  <c r="R326" i="2"/>
  <c r="S326" i="2"/>
  <c r="T326" i="2"/>
  <c r="U326" i="2"/>
  <c r="V326" i="2"/>
  <c r="W326" i="2"/>
  <c r="X326" i="2"/>
  <c r="Y326" i="2"/>
  <c r="O327" i="2"/>
  <c r="P327" i="2"/>
  <c r="Q327" i="2"/>
  <c r="R327" i="2"/>
  <c r="S327" i="2"/>
  <c r="T327" i="2"/>
  <c r="U327" i="2"/>
  <c r="V327" i="2"/>
  <c r="W327" i="2"/>
  <c r="X327" i="2"/>
  <c r="Y327" i="2"/>
  <c r="O328" i="2"/>
  <c r="P328" i="2"/>
  <c r="Q328" i="2"/>
  <c r="R328" i="2"/>
  <c r="S328" i="2"/>
  <c r="T328" i="2"/>
  <c r="U328" i="2"/>
  <c r="V328" i="2"/>
  <c r="W328" i="2"/>
  <c r="X328" i="2"/>
  <c r="Y328" i="2"/>
  <c r="O329" i="2"/>
  <c r="P329" i="2"/>
  <c r="Q329" i="2"/>
  <c r="R329" i="2"/>
  <c r="S329" i="2"/>
  <c r="T329" i="2"/>
  <c r="U329" i="2"/>
  <c r="V329" i="2"/>
  <c r="W329" i="2"/>
  <c r="X329" i="2"/>
  <c r="Y329" i="2"/>
  <c r="O330" i="2"/>
  <c r="P330" i="2"/>
  <c r="Q330" i="2"/>
  <c r="R330" i="2"/>
  <c r="S330" i="2"/>
  <c r="T330" i="2"/>
  <c r="U330" i="2"/>
  <c r="V330" i="2"/>
  <c r="W330" i="2"/>
  <c r="X330" i="2"/>
  <c r="Y330" i="2"/>
  <c r="O331" i="2"/>
  <c r="P331" i="2"/>
  <c r="Q331" i="2"/>
  <c r="R331" i="2"/>
  <c r="S331" i="2"/>
  <c r="T331" i="2"/>
  <c r="U331" i="2"/>
  <c r="V331" i="2"/>
  <c r="W331" i="2"/>
  <c r="X331" i="2"/>
  <c r="Y331" i="2"/>
  <c r="O332" i="2"/>
  <c r="P332" i="2"/>
  <c r="Q332" i="2"/>
  <c r="R332" i="2"/>
  <c r="S332" i="2"/>
  <c r="T332" i="2"/>
  <c r="U332" i="2"/>
  <c r="V332" i="2"/>
  <c r="W332" i="2"/>
  <c r="X332" i="2"/>
  <c r="Y332" i="2"/>
  <c r="O333" i="2"/>
  <c r="P333" i="2"/>
  <c r="Q333" i="2"/>
  <c r="R333" i="2"/>
  <c r="S333" i="2"/>
  <c r="T333" i="2"/>
  <c r="U333" i="2"/>
  <c r="V333" i="2"/>
  <c r="W333" i="2"/>
  <c r="X333" i="2"/>
  <c r="Y333" i="2"/>
  <c r="O334" i="2"/>
  <c r="P334" i="2"/>
  <c r="Q334" i="2"/>
  <c r="R334" i="2"/>
  <c r="S334" i="2"/>
  <c r="T334" i="2"/>
  <c r="U334" i="2"/>
  <c r="V334" i="2"/>
  <c r="W334" i="2"/>
  <c r="X334" i="2"/>
  <c r="Y334" i="2"/>
  <c r="O335" i="2"/>
  <c r="P335" i="2"/>
  <c r="Q335" i="2"/>
  <c r="R335" i="2"/>
  <c r="S335" i="2"/>
  <c r="T335" i="2"/>
  <c r="U335" i="2"/>
  <c r="V335" i="2"/>
  <c r="W335" i="2"/>
  <c r="X335" i="2"/>
  <c r="Y335" i="2"/>
  <c r="O336" i="2"/>
  <c r="P336" i="2"/>
  <c r="Q336" i="2"/>
  <c r="R336" i="2"/>
  <c r="S336" i="2"/>
  <c r="T336" i="2"/>
  <c r="U336" i="2"/>
  <c r="V336" i="2"/>
  <c r="W336" i="2"/>
  <c r="X336" i="2"/>
  <c r="Y336" i="2"/>
  <c r="O337" i="2"/>
  <c r="P337" i="2"/>
  <c r="Q337" i="2"/>
  <c r="R337" i="2"/>
  <c r="S337" i="2"/>
  <c r="T337" i="2"/>
  <c r="U337" i="2"/>
  <c r="V337" i="2"/>
  <c r="W337" i="2"/>
  <c r="X337" i="2"/>
  <c r="Y337" i="2"/>
  <c r="O338" i="2"/>
  <c r="P338" i="2"/>
  <c r="Q338" i="2"/>
  <c r="R338" i="2"/>
  <c r="S338" i="2"/>
  <c r="T338" i="2"/>
  <c r="U338" i="2"/>
  <c r="V338" i="2"/>
  <c r="W338" i="2"/>
  <c r="X338" i="2"/>
  <c r="Y338" i="2"/>
  <c r="O339" i="2"/>
  <c r="P339" i="2"/>
  <c r="Q339" i="2"/>
  <c r="R339" i="2"/>
  <c r="S339" i="2"/>
  <c r="T339" i="2"/>
  <c r="U339" i="2"/>
  <c r="V339" i="2"/>
  <c r="W339" i="2"/>
  <c r="X339" i="2"/>
  <c r="Y339" i="2"/>
  <c r="O340" i="2"/>
  <c r="P340" i="2"/>
  <c r="Q340" i="2"/>
  <c r="R340" i="2"/>
  <c r="S340" i="2"/>
  <c r="T340" i="2"/>
  <c r="U340" i="2"/>
  <c r="V340" i="2"/>
  <c r="W340" i="2"/>
  <c r="X340" i="2"/>
  <c r="Y340" i="2"/>
  <c r="O341" i="2"/>
  <c r="P341" i="2"/>
  <c r="Q341" i="2"/>
  <c r="R341" i="2"/>
  <c r="S341" i="2"/>
  <c r="T341" i="2"/>
  <c r="U341" i="2"/>
  <c r="V341" i="2"/>
  <c r="W341" i="2"/>
  <c r="X341" i="2"/>
  <c r="Y341" i="2"/>
  <c r="O342" i="2"/>
  <c r="P342" i="2"/>
  <c r="Q342" i="2"/>
  <c r="R342" i="2"/>
  <c r="S342" i="2"/>
  <c r="T342" i="2"/>
  <c r="U342" i="2"/>
  <c r="V342" i="2"/>
  <c r="W342" i="2"/>
  <c r="X342" i="2"/>
  <c r="Y342" i="2"/>
  <c r="O343" i="2"/>
  <c r="P343" i="2"/>
  <c r="Q343" i="2"/>
  <c r="R343" i="2"/>
  <c r="S343" i="2"/>
  <c r="T343" i="2"/>
  <c r="U343" i="2"/>
  <c r="V343" i="2"/>
  <c r="W343" i="2"/>
  <c r="X343" i="2"/>
  <c r="Y343" i="2"/>
  <c r="O344" i="2"/>
  <c r="P344" i="2"/>
  <c r="Q344" i="2"/>
  <c r="R344" i="2"/>
  <c r="S344" i="2"/>
  <c r="T344" i="2"/>
  <c r="U344" i="2"/>
  <c r="V344" i="2"/>
  <c r="W344" i="2"/>
  <c r="X344" i="2"/>
  <c r="Y344" i="2"/>
  <c r="O345" i="2"/>
  <c r="P345" i="2"/>
  <c r="Q345" i="2"/>
  <c r="R345" i="2"/>
  <c r="S345" i="2"/>
  <c r="T345" i="2"/>
  <c r="U345" i="2"/>
  <c r="V345" i="2"/>
  <c r="W345" i="2"/>
  <c r="X345" i="2"/>
  <c r="Y345" i="2"/>
  <c r="O346" i="2"/>
  <c r="P346" i="2"/>
  <c r="Q346" i="2"/>
  <c r="R346" i="2"/>
  <c r="S346" i="2"/>
  <c r="T346" i="2"/>
  <c r="U346" i="2"/>
  <c r="V346" i="2"/>
  <c r="W346" i="2"/>
  <c r="X346" i="2"/>
  <c r="Y346" i="2"/>
  <c r="O347" i="2"/>
  <c r="P347" i="2"/>
  <c r="Q347" i="2"/>
  <c r="R347" i="2"/>
  <c r="S347" i="2"/>
  <c r="T347" i="2"/>
  <c r="U347" i="2"/>
  <c r="V347" i="2"/>
  <c r="W347" i="2"/>
  <c r="X347" i="2"/>
  <c r="Y347" i="2"/>
  <c r="O348" i="2"/>
  <c r="P348" i="2"/>
  <c r="Q348" i="2"/>
  <c r="R348" i="2"/>
  <c r="S348" i="2"/>
  <c r="T348" i="2"/>
  <c r="U348" i="2"/>
  <c r="V348" i="2"/>
  <c r="W348" i="2"/>
  <c r="X348" i="2"/>
  <c r="Y348" i="2"/>
  <c r="O349" i="2"/>
  <c r="P349" i="2"/>
  <c r="Q349" i="2"/>
  <c r="R349" i="2"/>
  <c r="S349" i="2"/>
  <c r="T349" i="2"/>
  <c r="U349" i="2"/>
  <c r="V349" i="2"/>
  <c r="W349" i="2"/>
  <c r="X349" i="2"/>
  <c r="Y349" i="2"/>
  <c r="O350" i="2"/>
  <c r="P350" i="2"/>
  <c r="Q350" i="2"/>
  <c r="R350" i="2"/>
  <c r="S350" i="2"/>
  <c r="T350" i="2"/>
  <c r="U350" i="2"/>
  <c r="V350" i="2"/>
  <c r="W350" i="2"/>
  <c r="X350" i="2"/>
  <c r="Y350" i="2"/>
  <c r="O351" i="2"/>
  <c r="P351" i="2"/>
  <c r="Q351" i="2"/>
  <c r="R351" i="2"/>
  <c r="S351" i="2"/>
  <c r="T351" i="2"/>
  <c r="U351" i="2"/>
  <c r="V351" i="2"/>
  <c r="W351" i="2"/>
  <c r="X351" i="2"/>
  <c r="Y351" i="2"/>
  <c r="O352" i="2"/>
  <c r="P352" i="2"/>
  <c r="Q352" i="2"/>
  <c r="R352" i="2"/>
  <c r="S352" i="2"/>
  <c r="T352" i="2"/>
  <c r="U352" i="2"/>
  <c r="V352" i="2"/>
  <c r="W352" i="2"/>
  <c r="X352" i="2"/>
  <c r="Y352" i="2"/>
  <c r="O353" i="2"/>
  <c r="P353" i="2"/>
  <c r="Q353" i="2"/>
  <c r="R353" i="2"/>
  <c r="S353" i="2"/>
  <c r="T353" i="2"/>
  <c r="U353" i="2"/>
  <c r="V353" i="2"/>
  <c r="W353" i="2"/>
  <c r="X353" i="2"/>
  <c r="Y353" i="2"/>
  <c r="O354" i="2"/>
  <c r="P354" i="2"/>
  <c r="Q354" i="2"/>
  <c r="R354" i="2"/>
  <c r="S354" i="2"/>
  <c r="T354" i="2"/>
  <c r="U354" i="2"/>
  <c r="V354" i="2"/>
  <c r="W354" i="2"/>
  <c r="X354" i="2"/>
  <c r="Y354" i="2"/>
  <c r="O355" i="2"/>
  <c r="P355" i="2"/>
  <c r="Q355" i="2"/>
  <c r="R355" i="2"/>
  <c r="S355" i="2"/>
  <c r="T355" i="2"/>
  <c r="U355" i="2"/>
  <c r="V355" i="2"/>
  <c r="W355" i="2"/>
  <c r="X355" i="2"/>
  <c r="Y355" i="2"/>
  <c r="O356" i="2"/>
  <c r="P356" i="2"/>
  <c r="Q356" i="2"/>
  <c r="R356" i="2"/>
  <c r="S356" i="2"/>
  <c r="T356" i="2"/>
  <c r="U356" i="2"/>
  <c r="V356" i="2"/>
  <c r="W356" i="2"/>
  <c r="X356" i="2"/>
  <c r="Y356" i="2"/>
  <c r="O357" i="2"/>
  <c r="P357" i="2"/>
  <c r="Q357" i="2"/>
  <c r="R357" i="2"/>
  <c r="S357" i="2"/>
  <c r="T357" i="2"/>
  <c r="U357" i="2"/>
  <c r="V357" i="2"/>
  <c r="W357" i="2"/>
  <c r="X357" i="2"/>
  <c r="Y357" i="2"/>
  <c r="O358" i="2"/>
  <c r="P358" i="2"/>
  <c r="Q358" i="2"/>
  <c r="R358" i="2"/>
  <c r="S358" i="2"/>
  <c r="T358" i="2"/>
  <c r="U358" i="2"/>
  <c r="V358" i="2"/>
  <c r="W358" i="2"/>
  <c r="X358" i="2"/>
  <c r="Y358" i="2"/>
  <c r="O359" i="2"/>
  <c r="P359" i="2"/>
  <c r="Q359" i="2"/>
  <c r="R359" i="2"/>
  <c r="S359" i="2"/>
  <c r="T359" i="2"/>
  <c r="U359" i="2"/>
  <c r="V359" i="2"/>
  <c r="W359" i="2"/>
  <c r="X359" i="2"/>
  <c r="Y359" i="2"/>
  <c r="O360" i="2"/>
  <c r="P360" i="2"/>
  <c r="Q360" i="2"/>
  <c r="R360" i="2"/>
  <c r="S360" i="2"/>
  <c r="T360" i="2"/>
  <c r="U360" i="2"/>
  <c r="V360" i="2"/>
  <c r="W360" i="2"/>
  <c r="X360" i="2"/>
  <c r="Y360" i="2"/>
  <c r="O361" i="2"/>
  <c r="P361" i="2"/>
  <c r="Q361" i="2"/>
  <c r="R361" i="2"/>
  <c r="S361" i="2"/>
  <c r="T361" i="2"/>
  <c r="U361" i="2"/>
  <c r="V361" i="2"/>
  <c r="W361" i="2"/>
  <c r="X361" i="2"/>
  <c r="Y361" i="2"/>
  <c r="O362" i="2"/>
  <c r="P362" i="2"/>
  <c r="Q362" i="2"/>
  <c r="R362" i="2"/>
  <c r="S362" i="2"/>
  <c r="T362" i="2"/>
  <c r="U362" i="2"/>
  <c r="V362" i="2"/>
  <c r="W362" i="2"/>
  <c r="X362" i="2"/>
  <c r="Y362" i="2"/>
  <c r="O363" i="2"/>
  <c r="P363" i="2"/>
  <c r="Q363" i="2"/>
  <c r="R363" i="2"/>
  <c r="S363" i="2"/>
  <c r="T363" i="2"/>
  <c r="U363" i="2"/>
  <c r="V363" i="2"/>
  <c r="W363" i="2"/>
  <c r="X363" i="2"/>
  <c r="Y363" i="2"/>
  <c r="O364" i="2"/>
  <c r="P364" i="2"/>
  <c r="Q364" i="2"/>
  <c r="R364" i="2"/>
  <c r="S364" i="2"/>
  <c r="T364" i="2"/>
  <c r="U364" i="2"/>
  <c r="V364" i="2"/>
  <c r="W364" i="2"/>
  <c r="X364" i="2"/>
  <c r="Y364" i="2"/>
  <c r="O365" i="2"/>
  <c r="P365" i="2"/>
  <c r="Q365" i="2"/>
  <c r="R365" i="2"/>
  <c r="S365" i="2"/>
  <c r="T365" i="2"/>
  <c r="U365" i="2"/>
  <c r="V365" i="2"/>
  <c r="W365" i="2"/>
  <c r="X365" i="2"/>
  <c r="Y365" i="2"/>
  <c r="O366" i="2"/>
  <c r="P366" i="2"/>
  <c r="Q366" i="2"/>
  <c r="R366" i="2"/>
  <c r="S366" i="2"/>
  <c r="T366" i="2"/>
  <c r="U366" i="2"/>
  <c r="V366" i="2"/>
  <c r="W366" i="2"/>
  <c r="X366" i="2"/>
  <c r="Y366" i="2"/>
  <c r="O367" i="2"/>
  <c r="P367" i="2"/>
  <c r="Q367" i="2"/>
  <c r="R367" i="2"/>
  <c r="S367" i="2"/>
  <c r="T367" i="2"/>
  <c r="U367" i="2"/>
  <c r="V367" i="2"/>
  <c r="W367" i="2"/>
  <c r="X367" i="2"/>
  <c r="Y367" i="2"/>
  <c r="O368" i="2"/>
  <c r="P368" i="2"/>
  <c r="Q368" i="2"/>
  <c r="R368" i="2"/>
  <c r="S368" i="2"/>
  <c r="T368" i="2"/>
  <c r="U368" i="2"/>
  <c r="V368" i="2"/>
  <c r="W368" i="2"/>
  <c r="X368" i="2"/>
  <c r="Y368" i="2"/>
  <c r="O369" i="2"/>
  <c r="P369" i="2"/>
  <c r="Q369" i="2"/>
  <c r="R369" i="2"/>
  <c r="S369" i="2"/>
  <c r="T369" i="2"/>
  <c r="U369" i="2"/>
  <c r="V369" i="2"/>
  <c r="W369" i="2"/>
  <c r="X369" i="2"/>
  <c r="Y369" i="2"/>
  <c r="O370" i="2"/>
  <c r="P370" i="2"/>
  <c r="Q370" i="2"/>
  <c r="R370" i="2"/>
  <c r="S370" i="2"/>
  <c r="T370" i="2"/>
  <c r="U370" i="2"/>
  <c r="V370" i="2"/>
  <c r="W370" i="2"/>
  <c r="X370" i="2"/>
  <c r="Y370" i="2"/>
  <c r="O371" i="2"/>
  <c r="P371" i="2"/>
  <c r="Q371" i="2"/>
  <c r="R371" i="2"/>
  <c r="S371" i="2"/>
  <c r="T371" i="2"/>
  <c r="U371" i="2"/>
  <c r="V371" i="2"/>
  <c r="W371" i="2"/>
  <c r="X371" i="2"/>
  <c r="Y371" i="2"/>
  <c r="Y2" i="2"/>
  <c r="X2" i="2"/>
  <c r="W2" i="2"/>
  <c r="V2" i="2"/>
  <c r="U2" i="2"/>
  <c r="T2" i="2"/>
  <c r="S2" i="2"/>
  <c r="R2" i="2"/>
  <c r="Q2" i="2"/>
  <c r="P2" i="2"/>
  <c r="O2" i="2"/>
  <c r="J17" i="2"/>
  <c r="J101" i="2"/>
  <c r="M101" i="2" s="1"/>
  <c r="J131" i="2"/>
  <c r="J203" i="2"/>
  <c r="J299" i="2"/>
  <c r="J365" i="2"/>
  <c r="M365" i="2" s="1"/>
  <c r="G30" i="2"/>
  <c r="B3" i="2"/>
  <c r="G3" i="2" s="1"/>
  <c r="C3" i="2"/>
  <c r="H3" i="2" s="1"/>
  <c r="B4" i="2"/>
  <c r="G4" i="2" s="1"/>
  <c r="C4" i="2"/>
  <c r="H4" i="2" s="1"/>
  <c r="B5" i="2"/>
  <c r="G5" i="2" s="1"/>
  <c r="C5" i="2"/>
  <c r="H5" i="2" s="1"/>
  <c r="B6" i="2"/>
  <c r="I6" i="2" s="1"/>
  <c r="C6" i="2"/>
  <c r="B7" i="2"/>
  <c r="G7" i="2" s="1"/>
  <c r="C7" i="2"/>
  <c r="H7" i="2" s="1"/>
  <c r="B8" i="2"/>
  <c r="G8" i="2" s="1"/>
  <c r="C8" i="2"/>
  <c r="H8" i="2" s="1"/>
  <c r="B9" i="2"/>
  <c r="G9" i="2" s="1"/>
  <c r="C9" i="2"/>
  <c r="B10" i="2"/>
  <c r="G10" i="2" s="1"/>
  <c r="C10" i="2"/>
  <c r="H10" i="2" s="1"/>
  <c r="B11" i="2"/>
  <c r="G11" i="2" s="1"/>
  <c r="C11" i="2"/>
  <c r="H11" i="2" s="1"/>
  <c r="B12" i="2"/>
  <c r="C12" i="2"/>
  <c r="B13" i="2"/>
  <c r="C13" i="2"/>
  <c r="H13" i="2" s="1"/>
  <c r="B14" i="2"/>
  <c r="G14" i="2" s="1"/>
  <c r="C14" i="2"/>
  <c r="H14" i="2" s="1"/>
  <c r="B15" i="2"/>
  <c r="G15" i="2" s="1"/>
  <c r="C15" i="2"/>
  <c r="B16" i="2"/>
  <c r="G16" i="2" s="1"/>
  <c r="C16" i="2"/>
  <c r="H16" i="2" s="1"/>
  <c r="B17" i="2"/>
  <c r="G17" i="2" s="1"/>
  <c r="C17" i="2"/>
  <c r="H17" i="2" s="1"/>
  <c r="B18" i="2"/>
  <c r="G18" i="2" s="1"/>
  <c r="C18" i="2"/>
  <c r="B19" i="2"/>
  <c r="G19" i="2" s="1"/>
  <c r="C19" i="2"/>
  <c r="H19" i="2" s="1"/>
  <c r="B20" i="2"/>
  <c r="G20" i="2" s="1"/>
  <c r="C20" i="2"/>
  <c r="H20" i="2" s="1"/>
  <c r="B21" i="2"/>
  <c r="G21" i="2" s="1"/>
  <c r="C21" i="2"/>
  <c r="B22" i="2"/>
  <c r="G22" i="2" s="1"/>
  <c r="C22" i="2"/>
  <c r="H22" i="2" s="1"/>
  <c r="B23" i="2"/>
  <c r="G23" i="2" s="1"/>
  <c r="C23" i="2"/>
  <c r="H23" i="2" s="1"/>
  <c r="B24" i="2"/>
  <c r="G24" i="2" s="1"/>
  <c r="C24" i="2"/>
  <c r="B25" i="2"/>
  <c r="C25" i="2"/>
  <c r="B26" i="2"/>
  <c r="G26" i="2" s="1"/>
  <c r="C26" i="2"/>
  <c r="H26" i="2" s="1"/>
  <c r="B27" i="2"/>
  <c r="G27" i="2" s="1"/>
  <c r="C27" i="2"/>
  <c r="B28" i="2"/>
  <c r="G28" i="2" s="1"/>
  <c r="C28" i="2"/>
  <c r="H28" i="2" s="1"/>
  <c r="B29" i="2"/>
  <c r="G29" i="2" s="1"/>
  <c r="C29" i="2"/>
  <c r="H29" i="2" s="1"/>
  <c r="B30" i="2"/>
  <c r="I30" i="2" s="1"/>
  <c r="K30" i="2" s="1"/>
  <c r="C30" i="2"/>
  <c r="H30" i="2" s="1"/>
  <c r="B31" i="2"/>
  <c r="G31" i="2" s="1"/>
  <c r="C31" i="2"/>
  <c r="H31" i="2" s="1"/>
  <c r="B32" i="2"/>
  <c r="G32" i="2" s="1"/>
  <c r="C32" i="2"/>
  <c r="H32" i="2" s="1"/>
  <c r="B33" i="2"/>
  <c r="G33" i="2" s="1"/>
  <c r="C33" i="2"/>
  <c r="B34" i="2"/>
  <c r="G34" i="2" s="1"/>
  <c r="C34" i="2"/>
  <c r="H34" i="2" s="1"/>
  <c r="B35" i="2"/>
  <c r="G35" i="2" s="1"/>
  <c r="C35" i="2"/>
  <c r="H35" i="2" s="1"/>
  <c r="B36" i="2"/>
  <c r="G36" i="2" s="1"/>
  <c r="C36" i="2"/>
  <c r="B37" i="2"/>
  <c r="G37" i="2" s="1"/>
  <c r="C37" i="2"/>
  <c r="H37" i="2" s="1"/>
  <c r="B38" i="2"/>
  <c r="G38" i="2" s="1"/>
  <c r="C38" i="2"/>
  <c r="B39" i="2"/>
  <c r="G39" i="2" s="1"/>
  <c r="C39" i="2"/>
  <c r="H39" i="2" s="1"/>
  <c r="B40" i="2"/>
  <c r="G40" i="2" s="1"/>
  <c r="C40" i="2"/>
  <c r="H40" i="2" s="1"/>
  <c r="B41" i="2"/>
  <c r="G41" i="2" s="1"/>
  <c r="C41" i="2"/>
  <c r="H41" i="2" s="1"/>
  <c r="B42" i="2"/>
  <c r="I42" i="2" s="1"/>
  <c r="L42" i="2" s="1"/>
  <c r="C42" i="2"/>
  <c r="B43" i="2"/>
  <c r="G43" i="2" s="1"/>
  <c r="C43" i="2"/>
  <c r="H43" i="2" s="1"/>
  <c r="B44" i="2"/>
  <c r="G44" i="2" s="1"/>
  <c r="C44" i="2"/>
  <c r="H44" i="2" s="1"/>
  <c r="B45" i="2"/>
  <c r="G45" i="2" s="1"/>
  <c r="C45" i="2"/>
  <c r="B46" i="2"/>
  <c r="G46" i="2" s="1"/>
  <c r="C46" i="2"/>
  <c r="H46" i="2" s="1"/>
  <c r="B47" i="2"/>
  <c r="G47" i="2" s="1"/>
  <c r="C47" i="2"/>
  <c r="H47" i="2" s="1"/>
  <c r="B48" i="2"/>
  <c r="G48" i="2" s="1"/>
  <c r="C48" i="2"/>
  <c r="B49" i="2"/>
  <c r="G49" i="2" s="1"/>
  <c r="C49" i="2"/>
  <c r="H49" i="2" s="1"/>
  <c r="B50" i="2"/>
  <c r="G50" i="2" s="1"/>
  <c r="C50" i="2"/>
  <c r="H50" i="2" s="1"/>
  <c r="B51" i="2"/>
  <c r="G51" i="2" s="1"/>
  <c r="C51" i="2"/>
  <c r="J51" i="2" s="1"/>
  <c r="M51" i="2" s="1"/>
  <c r="B52" i="2"/>
  <c r="G52" i="2" s="1"/>
  <c r="C52" i="2"/>
  <c r="H52" i="2" s="1"/>
  <c r="B53" i="2"/>
  <c r="G53" i="2" s="1"/>
  <c r="C53" i="2"/>
  <c r="H53" i="2" s="1"/>
  <c r="B54" i="2"/>
  <c r="I54" i="2" s="1"/>
  <c r="L54" i="2" s="1"/>
  <c r="C54" i="2"/>
  <c r="B55" i="2"/>
  <c r="G55" i="2" s="1"/>
  <c r="C55" i="2"/>
  <c r="H55" i="2" s="1"/>
  <c r="B56" i="2"/>
  <c r="G56" i="2" s="1"/>
  <c r="C56" i="2"/>
  <c r="H56" i="2" s="1"/>
  <c r="B57" i="2"/>
  <c r="G57" i="2" s="1"/>
  <c r="C57" i="2"/>
  <c r="B58" i="2"/>
  <c r="G58" i="2" s="1"/>
  <c r="C58" i="2"/>
  <c r="H58" i="2" s="1"/>
  <c r="B59" i="2"/>
  <c r="G59" i="2" s="1"/>
  <c r="C59" i="2"/>
  <c r="H59" i="2" s="1"/>
  <c r="B60" i="2"/>
  <c r="I60" i="2" s="1"/>
  <c r="K60" i="2" s="1"/>
  <c r="C60" i="2"/>
  <c r="H60" i="2" s="1"/>
  <c r="B61" i="2"/>
  <c r="G61" i="2" s="1"/>
  <c r="C61" i="2"/>
  <c r="H61" i="2" s="1"/>
  <c r="B62" i="2"/>
  <c r="G62" i="2" s="1"/>
  <c r="C62" i="2"/>
  <c r="H62" i="2" s="1"/>
  <c r="B63" i="2"/>
  <c r="G63" i="2" s="1"/>
  <c r="C63" i="2"/>
  <c r="B64" i="2"/>
  <c r="G64" i="2" s="1"/>
  <c r="C64" i="2"/>
  <c r="B65" i="2"/>
  <c r="G65" i="2" s="1"/>
  <c r="C65" i="2"/>
  <c r="H65" i="2" s="1"/>
  <c r="B66" i="2"/>
  <c r="G66" i="2" s="1"/>
  <c r="C66" i="2"/>
  <c r="B67" i="2"/>
  <c r="G67" i="2" s="1"/>
  <c r="C67" i="2"/>
  <c r="H67" i="2" s="1"/>
  <c r="B68" i="2"/>
  <c r="G68" i="2" s="1"/>
  <c r="C68" i="2"/>
  <c r="H68" i="2" s="1"/>
  <c r="B69" i="2"/>
  <c r="G69" i="2" s="1"/>
  <c r="C69" i="2"/>
  <c r="B70" i="2"/>
  <c r="G70" i="2" s="1"/>
  <c r="C70" i="2"/>
  <c r="H70" i="2" s="1"/>
  <c r="B71" i="2"/>
  <c r="G71" i="2" s="1"/>
  <c r="C71" i="2"/>
  <c r="H71" i="2" s="1"/>
  <c r="B72" i="2"/>
  <c r="G72" i="2" s="1"/>
  <c r="C72" i="2"/>
  <c r="H72" i="2" s="1"/>
  <c r="B73" i="2"/>
  <c r="C73" i="2"/>
  <c r="H73" i="2" s="1"/>
  <c r="B74" i="2"/>
  <c r="G74" i="2" s="1"/>
  <c r="C74" i="2"/>
  <c r="H74" i="2" s="1"/>
  <c r="B75" i="2"/>
  <c r="G75" i="2" s="1"/>
  <c r="C75" i="2"/>
  <c r="B76" i="2"/>
  <c r="G76" i="2" s="1"/>
  <c r="C76" i="2"/>
  <c r="H76" i="2" s="1"/>
  <c r="B77" i="2"/>
  <c r="G77" i="2" s="1"/>
  <c r="C77" i="2"/>
  <c r="B78" i="2"/>
  <c r="I78" i="2" s="1"/>
  <c r="K78" i="2" s="1"/>
  <c r="C78" i="2"/>
  <c r="B79" i="2"/>
  <c r="G79" i="2" s="1"/>
  <c r="C79" i="2"/>
  <c r="H79" i="2" s="1"/>
  <c r="B80" i="2"/>
  <c r="G80" i="2" s="1"/>
  <c r="C80" i="2"/>
  <c r="H80" i="2" s="1"/>
  <c r="B81" i="2"/>
  <c r="G81" i="2" s="1"/>
  <c r="C81" i="2"/>
  <c r="B82" i="2"/>
  <c r="G82" i="2" s="1"/>
  <c r="C82" i="2"/>
  <c r="H82" i="2" s="1"/>
  <c r="B83" i="2"/>
  <c r="G83" i="2" s="1"/>
  <c r="C83" i="2"/>
  <c r="H83" i="2" s="1"/>
  <c r="B84" i="2"/>
  <c r="G84" i="2" s="1"/>
  <c r="C84" i="2"/>
  <c r="B85" i="2"/>
  <c r="C85" i="2"/>
  <c r="H85" i="2" s="1"/>
  <c r="B86" i="2"/>
  <c r="G86" i="2" s="1"/>
  <c r="C86" i="2"/>
  <c r="H86" i="2" s="1"/>
  <c r="B87" i="2"/>
  <c r="G87" i="2" s="1"/>
  <c r="C87" i="2"/>
  <c r="B88" i="2"/>
  <c r="G88" i="2" s="1"/>
  <c r="C88" i="2"/>
  <c r="H88" i="2" s="1"/>
  <c r="B89" i="2"/>
  <c r="G89" i="2" s="1"/>
  <c r="C89" i="2"/>
  <c r="H89" i="2" s="1"/>
  <c r="B90" i="2"/>
  <c r="I90" i="2" s="1"/>
  <c r="K90" i="2" s="1"/>
  <c r="C90" i="2"/>
  <c r="B91" i="2"/>
  <c r="G91" i="2" s="1"/>
  <c r="C91" i="2"/>
  <c r="H91" i="2" s="1"/>
  <c r="B92" i="2"/>
  <c r="G92" i="2" s="1"/>
  <c r="C92" i="2"/>
  <c r="H92" i="2" s="1"/>
  <c r="B93" i="2"/>
  <c r="G93" i="2" s="1"/>
  <c r="C93" i="2"/>
  <c r="B94" i="2"/>
  <c r="G94" i="2" s="1"/>
  <c r="C94" i="2"/>
  <c r="H94" i="2" s="1"/>
  <c r="B95" i="2"/>
  <c r="G95" i="2" s="1"/>
  <c r="C95" i="2"/>
  <c r="H95" i="2" s="1"/>
  <c r="B96" i="2"/>
  <c r="G96" i="2" s="1"/>
  <c r="C96" i="2"/>
  <c r="B97" i="2"/>
  <c r="C97" i="2"/>
  <c r="H97" i="2" s="1"/>
  <c r="B98" i="2"/>
  <c r="G98" i="2" s="1"/>
  <c r="C98" i="2"/>
  <c r="H98" i="2" s="1"/>
  <c r="B99" i="2"/>
  <c r="G99" i="2" s="1"/>
  <c r="C99" i="2"/>
  <c r="B100" i="2"/>
  <c r="G100" i="2" s="1"/>
  <c r="C100" i="2"/>
  <c r="H100" i="2" s="1"/>
  <c r="B101" i="2"/>
  <c r="G101" i="2" s="1"/>
  <c r="C101" i="2"/>
  <c r="H101" i="2" s="1"/>
  <c r="B102" i="2"/>
  <c r="I102" i="2" s="1"/>
  <c r="K102" i="2" s="1"/>
  <c r="C102" i="2"/>
  <c r="H102" i="2" s="1"/>
  <c r="B103" i="2"/>
  <c r="G103" i="2" s="1"/>
  <c r="C103" i="2"/>
  <c r="B104" i="2"/>
  <c r="G104" i="2" s="1"/>
  <c r="C104" i="2"/>
  <c r="H104" i="2" s="1"/>
  <c r="B105" i="2"/>
  <c r="G105" i="2" s="1"/>
  <c r="C105" i="2"/>
  <c r="B106" i="2"/>
  <c r="G106" i="2" s="1"/>
  <c r="C106" i="2"/>
  <c r="H106" i="2" s="1"/>
  <c r="B107" i="2"/>
  <c r="G107" i="2" s="1"/>
  <c r="C107" i="2"/>
  <c r="H107" i="2" s="1"/>
  <c r="B108" i="2"/>
  <c r="C108" i="2"/>
  <c r="B109" i="2"/>
  <c r="C109" i="2"/>
  <c r="H109" i="2" s="1"/>
  <c r="B110" i="2"/>
  <c r="G110" i="2" s="1"/>
  <c r="C110" i="2"/>
  <c r="H110" i="2" s="1"/>
  <c r="B111" i="2"/>
  <c r="G111" i="2" s="1"/>
  <c r="C111" i="2"/>
  <c r="B112" i="2"/>
  <c r="G112" i="2" s="1"/>
  <c r="C112" i="2"/>
  <c r="H112" i="2" s="1"/>
  <c r="B113" i="2"/>
  <c r="G113" i="2" s="1"/>
  <c r="C113" i="2"/>
  <c r="H113" i="2" s="1"/>
  <c r="B114" i="2"/>
  <c r="G114" i="2" s="1"/>
  <c r="C114" i="2"/>
  <c r="H114" i="2" s="1"/>
  <c r="B115" i="2"/>
  <c r="G115" i="2" s="1"/>
  <c r="C115" i="2"/>
  <c r="H115" i="2" s="1"/>
  <c r="B116" i="2"/>
  <c r="G116" i="2" s="1"/>
  <c r="C116" i="2"/>
  <c r="B117" i="2"/>
  <c r="G117" i="2" s="1"/>
  <c r="C117" i="2"/>
  <c r="B118" i="2"/>
  <c r="G118" i="2" s="1"/>
  <c r="C118" i="2"/>
  <c r="H118" i="2" s="1"/>
  <c r="B119" i="2"/>
  <c r="G119" i="2" s="1"/>
  <c r="C119" i="2"/>
  <c r="H119" i="2" s="1"/>
  <c r="B120" i="2"/>
  <c r="G120" i="2" s="1"/>
  <c r="C120" i="2"/>
  <c r="B121" i="2"/>
  <c r="C121" i="2"/>
  <c r="H121" i="2" s="1"/>
  <c r="B122" i="2"/>
  <c r="G122" i="2" s="1"/>
  <c r="C122" i="2"/>
  <c r="H122" i="2" s="1"/>
  <c r="B123" i="2"/>
  <c r="G123" i="2" s="1"/>
  <c r="C123" i="2"/>
  <c r="J123" i="2" s="1"/>
  <c r="N123" i="2" s="1"/>
  <c r="B124" i="2"/>
  <c r="G124" i="2" s="1"/>
  <c r="C124" i="2"/>
  <c r="H124" i="2" s="1"/>
  <c r="B125" i="2"/>
  <c r="G125" i="2" s="1"/>
  <c r="C125" i="2"/>
  <c r="H125" i="2" s="1"/>
  <c r="B126" i="2"/>
  <c r="G126" i="2" s="1"/>
  <c r="C126" i="2"/>
  <c r="B127" i="2"/>
  <c r="G127" i="2" s="1"/>
  <c r="C127" i="2"/>
  <c r="H127" i="2" s="1"/>
  <c r="B128" i="2"/>
  <c r="G128" i="2" s="1"/>
  <c r="C128" i="2"/>
  <c r="H128" i="2" s="1"/>
  <c r="B129" i="2"/>
  <c r="G129" i="2" s="1"/>
  <c r="C129" i="2"/>
  <c r="B130" i="2"/>
  <c r="G130" i="2" s="1"/>
  <c r="C130" i="2"/>
  <c r="B131" i="2"/>
  <c r="G131" i="2" s="1"/>
  <c r="C131" i="2"/>
  <c r="H131" i="2" s="1"/>
  <c r="B132" i="2"/>
  <c r="G132" i="2" s="1"/>
  <c r="C132" i="2"/>
  <c r="H132" i="2" s="1"/>
  <c r="B133" i="2"/>
  <c r="C133" i="2"/>
  <c r="H133" i="2" s="1"/>
  <c r="B134" i="2"/>
  <c r="G134" i="2" s="1"/>
  <c r="C134" i="2"/>
  <c r="H134" i="2" s="1"/>
  <c r="B135" i="2"/>
  <c r="G135" i="2" s="1"/>
  <c r="C135" i="2"/>
  <c r="J135" i="2" s="1"/>
  <c r="M135" i="2" s="1"/>
  <c r="B136" i="2"/>
  <c r="G136" i="2" s="1"/>
  <c r="C136" i="2"/>
  <c r="H136" i="2" s="1"/>
  <c r="B137" i="2"/>
  <c r="G137" i="2" s="1"/>
  <c r="C137" i="2"/>
  <c r="H137" i="2" s="1"/>
  <c r="B138" i="2"/>
  <c r="G138" i="2" s="1"/>
  <c r="C138" i="2"/>
  <c r="B139" i="2"/>
  <c r="G139" i="2" s="1"/>
  <c r="C139" i="2"/>
  <c r="H139" i="2" s="1"/>
  <c r="B140" i="2"/>
  <c r="G140" i="2" s="1"/>
  <c r="C140" i="2"/>
  <c r="H140" i="2" s="1"/>
  <c r="B141" i="2"/>
  <c r="G141" i="2" s="1"/>
  <c r="C141" i="2"/>
  <c r="B142" i="2"/>
  <c r="G142" i="2" s="1"/>
  <c r="C142" i="2"/>
  <c r="H142" i="2" s="1"/>
  <c r="B143" i="2"/>
  <c r="G143" i="2" s="1"/>
  <c r="C143" i="2"/>
  <c r="B144" i="2"/>
  <c r="G144" i="2" s="1"/>
  <c r="C144" i="2"/>
  <c r="H144" i="2" s="1"/>
  <c r="B145" i="2"/>
  <c r="C145" i="2"/>
  <c r="H145" i="2" s="1"/>
  <c r="B146" i="2"/>
  <c r="G146" i="2" s="1"/>
  <c r="C146" i="2"/>
  <c r="H146" i="2" s="1"/>
  <c r="B147" i="2"/>
  <c r="G147" i="2" s="1"/>
  <c r="C147" i="2"/>
  <c r="H147" i="2" s="1"/>
  <c r="B148" i="2"/>
  <c r="G148" i="2" s="1"/>
  <c r="C148" i="2"/>
  <c r="H148" i="2" s="1"/>
  <c r="B149" i="2"/>
  <c r="G149" i="2" s="1"/>
  <c r="C149" i="2"/>
  <c r="H149" i="2" s="1"/>
  <c r="B150" i="2"/>
  <c r="G150" i="2" s="1"/>
  <c r="C150" i="2"/>
  <c r="B151" i="2"/>
  <c r="G151" i="2" s="1"/>
  <c r="C151" i="2"/>
  <c r="H151" i="2" s="1"/>
  <c r="B152" i="2"/>
  <c r="G152" i="2" s="1"/>
  <c r="C152" i="2"/>
  <c r="H152" i="2" s="1"/>
  <c r="B153" i="2"/>
  <c r="G153" i="2" s="1"/>
  <c r="C153" i="2"/>
  <c r="B154" i="2"/>
  <c r="G154" i="2" s="1"/>
  <c r="C154" i="2"/>
  <c r="H154" i="2" s="1"/>
  <c r="B155" i="2"/>
  <c r="G155" i="2" s="1"/>
  <c r="C155" i="2"/>
  <c r="H155" i="2" s="1"/>
  <c r="B156" i="2"/>
  <c r="G156" i="2" s="1"/>
  <c r="C156" i="2"/>
  <c r="B157" i="2"/>
  <c r="C157" i="2"/>
  <c r="H157" i="2" s="1"/>
  <c r="B158" i="2"/>
  <c r="G158" i="2" s="1"/>
  <c r="C158" i="2"/>
  <c r="H158" i="2" s="1"/>
  <c r="B159" i="2"/>
  <c r="G159" i="2" s="1"/>
  <c r="C159" i="2"/>
  <c r="H159" i="2" s="1"/>
  <c r="B160" i="2"/>
  <c r="G160" i="2" s="1"/>
  <c r="C160" i="2"/>
  <c r="H160" i="2" s="1"/>
  <c r="B161" i="2"/>
  <c r="G161" i="2" s="1"/>
  <c r="C161" i="2"/>
  <c r="H161" i="2" s="1"/>
  <c r="B162" i="2"/>
  <c r="G162" i="2" s="1"/>
  <c r="C162" i="2"/>
  <c r="B163" i="2"/>
  <c r="G163" i="2" s="1"/>
  <c r="C163" i="2"/>
  <c r="H163" i="2" s="1"/>
  <c r="B164" i="2"/>
  <c r="G164" i="2" s="1"/>
  <c r="C164" i="2"/>
  <c r="H164" i="2" s="1"/>
  <c r="B165" i="2"/>
  <c r="G165" i="2" s="1"/>
  <c r="C165" i="2"/>
  <c r="B166" i="2"/>
  <c r="G166" i="2" s="1"/>
  <c r="C166" i="2"/>
  <c r="H166" i="2" s="1"/>
  <c r="B167" i="2"/>
  <c r="G167" i="2" s="1"/>
  <c r="C167" i="2"/>
  <c r="H167" i="2" s="1"/>
  <c r="B168" i="2"/>
  <c r="G168" i="2" s="1"/>
  <c r="C168" i="2"/>
  <c r="B169" i="2"/>
  <c r="C169" i="2"/>
  <c r="B170" i="2"/>
  <c r="G170" i="2" s="1"/>
  <c r="C170" i="2"/>
  <c r="H170" i="2" s="1"/>
  <c r="B171" i="2"/>
  <c r="G171" i="2" s="1"/>
  <c r="C171" i="2"/>
  <c r="B172" i="2"/>
  <c r="G172" i="2" s="1"/>
  <c r="C172" i="2"/>
  <c r="H172" i="2" s="1"/>
  <c r="B173" i="2"/>
  <c r="G173" i="2" s="1"/>
  <c r="C173" i="2"/>
  <c r="H173" i="2" s="1"/>
  <c r="B174" i="2"/>
  <c r="G174" i="2" s="1"/>
  <c r="C174" i="2"/>
  <c r="H174" i="2" s="1"/>
  <c r="B175" i="2"/>
  <c r="G175" i="2" s="1"/>
  <c r="C175" i="2"/>
  <c r="H175" i="2" s="1"/>
  <c r="B176" i="2"/>
  <c r="G176" i="2" s="1"/>
  <c r="C176" i="2"/>
  <c r="H176" i="2" s="1"/>
  <c r="B177" i="2"/>
  <c r="G177" i="2" s="1"/>
  <c r="C177" i="2"/>
  <c r="B178" i="2"/>
  <c r="G178" i="2" s="1"/>
  <c r="C178" i="2"/>
  <c r="H178" i="2" s="1"/>
  <c r="B179" i="2"/>
  <c r="G179" i="2" s="1"/>
  <c r="C179" i="2"/>
  <c r="H179" i="2" s="1"/>
  <c r="B180" i="2"/>
  <c r="G180" i="2" s="1"/>
  <c r="C180" i="2"/>
  <c r="B181" i="2"/>
  <c r="G181" i="2" s="1"/>
  <c r="C181" i="2"/>
  <c r="H181" i="2" s="1"/>
  <c r="B182" i="2"/>
  <c r="G182" i="2" s="1"/>
  <c r="C182" i="2"/>
  <c r="B183" i="2"/>
  <c r="G183" i="2" s="1"/>
  <c r="C183" i="2"/>
  <c r="H183" i="2" s="1"/>
  <c r="B184" i="2"/>
  <c r="G184" i="2" s="1"/>
  <c r="C184" i="2"/>
  <c r="H184" i="2" s="1"/>
  <c r="B185" i="2"/>
  <c r="G185" i="2" s="1"/>
  <c r="C185" i="2"/>
  <c r="H185" i="2" s="1"/>
  <c r="B186" i="2"/>
  <c r="G186" i="2" s="1"/>
  <c r="C186" i="2"/>
  <c r="H186" i="2" s="1"/>
  <c r="B187" i="2"/>
  <c r="G187" i="2" s="1"/>
  <c r="C187" i="2"/>
  <c r="H187" i="2" s="1"/>
  <c r="B188" i="2"/>
  <c r="G188" i="2" s="1"/>
  <c r="C188" i="2"/>
  <c r="H188" i="2" s="1"/>
  <c r="B189" i="2"/>
  <c r="G189" i="2" s="1"/>
  <c r="C189" i="2"/>
  <c r="B190" i="2"/>
  <c r="G190" i="2" s="1"/>
  <c r="C190" i="2"/>
  <c r="H190" i="2" s="1"/>
  <c r="B191" i="2"/>
  <c r="G191" i="2" s="1"/>
  <c r="C191" i="2"/>
  <c r="H191" i="2" s="1"/>
  <c r="B192" i="2"/>
  <c r="G192" i="2" s="1"/>
  <c r="C192" i="2"/>
  <c r="B193" i="2"/>
  <c r="G193" i="2" s="1"/>
  <c r="C193" i="2"/>
  <c r="H193" i="2" s="1"/>
  <c r="B194" i="2"/>
  <c r="G194" i="2" s="1"/>
  <c r="C194" i="2"/>
  <c r="H194" i="2" s="1"/>
  <c r="B195" i="2"/>
  <c r="G195" i="2" s="1"/>
  <c r="C195" i="2"/>
  <c r="J195" i="2" s="1"/>
  <c r="M195" i="2" s="1"/>
  <c r="B196" i="2"/>
  <c r="G196" i="2" s="1"/>
  <c r="C196" i="2"/>
  <c r="H196" i="2" s="1"/>
  <c r="B197" i="2"/>
  <c r="G197" i="2" s="1"/>
  <c r="C197" i="2"/>
  <c r="H197" i="2" s="1"/>
  <c r="B198" i="2"/>
  <c r="G198" i="2" s="1"/>
  <c r="C198" i="2"/>
  <c r="B199" i="2"/>
  <c r="G199" i="2" s="1"/>
  <c r="C199" i="2"/>
  <c r="H199" i="2" s="1"/>
  <c r="B200" i="2"/>
  <c r="G200" i="2" s="1"/>
  <c r="C200" i="2"/>
  <c r="H200" i="2" s="1"/>
  <c r="B201" i="2"/>
  <c r="G201" i="2" s="1"/>
  <c r="C201" i="2"/>
  <c r="B202" i="2"/>
  <c r="G202" i="2" s="1"/>
  <c r="C202" i="2"/>
  <c r="H202" i="2" s="1"/>
  <c r="B203" i="2"/>
  <c r="G203" i="2" s="1"/>
  <c r="C203" i="2"/>
  <c r="H203" i="2" s="1"/>
  <c r="B204" i="2"/>
  <c r="G204" i="2" s="1"/>
  <c r="C204" i="2"/>
  <c r="B205" i="2"/>
  <c r="G205" i="2" s="1"/>
  <c r="C205" i="2"/>
  <c r="H205" i="2" s="1"/>
  <c r="B206" i="2"/>
  <c r="G206" i="2" s="1"/>
  <c r="C206" i="2"/>
  <c r="H206" i="2" s="1"/>
  <c r="B207" i="2"/>
  <c r="G207" i="2" s="1"/>
  <c r="C207" i="2"/>
  <c r="B208" i="2"/>
  <c r="G208" i="2" s="1"/>
  <c r="C208" i="2"/>
  <c r="B209" i="2"/>
  <c r="G209" i="2" s="1"/>
  <c r="C209" i="2"/>
  <c r="H209" i="2" s="1"/>
  <c r="B210" i="2"/>
  <c r="G210" i="2" s="1"/>
  <c r="C210" i="2"/>
  <c r="B211" i="2"/>
  <c r="G211" i="2" s="1"/>
  <c r="C211" i="2"/>
  <c r="H211" i="2" s="1"/>
  <c r="B212" i="2"/>
  <c r="G212" i="2" s="1"/>
  <c r="C212" i="2"/>
  <c r="H212" i="2" s="1"/>
  <c r="B213" i="2"/>
  <c r="G213" i="2" s="1"/>
  <c r="C213" i="2"/>
  <c r="B214" i="2"/>
  <c r="G214" i="2" s="1"/>
  <c r="C214" i="2"/>
  <c r="H214" i="2" s="1"/>
  <c r="B215" i="2"/>
  <c r="G215" i="2" s="1"/>
  <c r="C215" i="2"/>
  <c r="H215" i="2" s="1"/>
  <c r="B216" i="2"/>
  <c r="G216" i="2" s="1"/>
  <c r="C216" i="2"/>
  <c r="H216" i="2" s="1"/>
  <c r="B217" i="2"/>
  <c r="C217" i="2"/>
  <c r="H217" i="2" s="1"/>
  <c r="B218" i="2"/>
  <c r="G218" i="2" s="1"/>
  <c r="C218" i="2"/>
  <c r="H218" i="2" s="1"/>
  <c r="B219" i="2"/>
  <c r="G219" i="2" s="1"/>
  <c r="C219" i="2"/>
  <c r="B220" i="2"/>
  <c r="G220" i="2" s="1"/>
  <c r="C220" i="2"/>
  <c r="H220" i="2" s="1"/>
  <c r="B221" i="2"/>
  <c r="G221" i="2" s="1"/>
  <c r="C221" i="2"/>
  <c r="B222" i="2"/>
  <c r="G222" i="2" s="1"/>
  <c r="C222" i="2"/>
  <c r="B223" i="2"/>
  <c r="G223" i="2" s="1"/>
  <c r="C223" i="2"/>
  <c r="H223" i="2" s="1"/>
  <c r="B224" i="2"/>
  <c r="G224" i="2" s="1"/>
  <c r="C224" i="2"/>
  <c r="H224" i="2" s="1"/>
  <c r="B225" i="2"/>
  <c r="G225" i="2" s="1"/>
  <c r="C225" i="2"/>
  <c r="B226" i="2"/>
  <c r="G226" i="2" s="1"/>
  <c r="C226" i="2"/>
  <c r="H226" i="2" s="1"/>
  <c r="B227" i="2"/>
  <c r="G227" i="2" s="1"/>
  <c r="C227" i="2"/>
  <c r="H227" i="2" s="1"/>
  <c r="B228" i="2"/>
  <c r="G228" i="2" s="1"/>
  <c r="C228" i="2"/>
  <c r="B229" i="2"/>
  <c r="C229" i="2"/>
  <c r="H229" i="2" s="1"/>
  <c r="B230" i="2"/>
  <c r="G230" i="2" s="1"/>
  <c r="C230" i="2"/>
  <c r="H230" i="2" s="1"/>
  <c r="B231" i="2"/>
  <c r="G231" i="2" s="1"/>
  <c r="C231" i="2"/>
  <c r="B232" i="2"/>
  <c r="G232" i="2" s="1"/>
  <c r="C232" i="2"/>
  <c r="H232" i="2" s="1"/>
  <c r="B233" i="2"/>
  <c r="G233" i="2" s="1"/>
  <c r="C233" i="2"/>
  <c r="H233" i="2" s="1"/>
  <c r="B234" i="2"/>
  <c r="G234" i="2" s="1"/>
  <c r="C234" i="2"/>
  <c r="B235" i="2"/>
  <c r="G235" i="2" s="1"/>
  <c r="C235" i="2"/>
  <c r="H235" i="2" s="1"/>
  <c r="B236" i="2"/>
  <c r="G236" i="2" s="1"/>
  <c r="C236" i="2"/>
  <c r="H236" i="2" s="1"/>
  <c r="B237" i="2"/>
  <c r="G237" i="2" s="1"/>
  <c r="C237" i="2"/>
  <c r="B238" i="2"/>
  <c r="G238" i="2" s="1"/>
  <c r="C238" i="2"/>
  <c r="H238" i="2" s="1"/>
  <c r="B239" i="2"/>
  <c r="G239" i="2" s="1"/>
  <c r="C239" i="2"/>
  <c r="H239" i="2" s="1"/>
  <c r="B240" i="2"/>
  <c r="G240" i="2" s="1"/>
  <c r="C240" i="2"/>
  <c r="B241" i="2"/>
  <c r="C241" i="2"/>
  <c r="H241" i="2" s="1"/>
  <c r="B242" i="2"/>
  <c r="G242" i="2" s="1"/>
  <c r="C242" i="2"/>
  <c r="H242" i="2" s="1"/>
  <c r="B243" i="2"/>
  <c r="G243" i="2" s="1"/>
  <c r="C243" i="2"/>
  <c r="J243" i="2" s="1"/>
  <c r="M243" i="2" s="1"/>
  <c r="B244" i="2"/>
  <c r="G244" i="2" s="1"/>
  <c r="C244" i="2"/>
  <c r="H244" i="2" s="1"/>
  <c r="B245" i="2"/>
  <c r="G245" i="2" s="1"/>
  <c r="C245" i="2"/>
  <c r="H245" i="2" s="1"/>
  <c r="B246" i="2"/>
  <c r="G246" i="2" s="1"/>
  <c r="C246" i="2"/>
  <c r="B247" i="2"/>
  <c r="G247" i="2" s="1"/>
  <c r="C247" i="2"/>
  <c r="B248" i="2"/>
  <c r="G248" i="2" s="1"/>
  <c r="C248" i="2"/>
  <c r="H248" i="2" s="1"/>
  <c r="B249" i="2"/>
  <c r="G249" i="2" s="1"/>
  <c r="C249" i="2"/>
  <c r="B250" i="2"/>
  <c r="G250" i="2" s="1"/>
  <c r="C250" i="2"/>
  <c r="H250" i="2" s="1"/>
  <c r="B251" i="2"/>
  <c r="G251" i="2" s="1"/>
  <c r="C251" i="2"/>
  <c r="H251" i="2" s="1"/>
  <c r="B252" i="2"/>
  <c r="G252" i="2" s="1"/>
  <c r="C252" i="2"/>
  <c r="B253" i="2"/>
  <c r="C253" i="2"/>
  <c r="H253" i="2" s="1"/>
  <c r="B254" i="2"/>
  <c r="G254" i="2" s="1"/>
  <c r="C254" i="2"/>
  <c r="H254" i="2" s="1"/>
  <c r="B255" i="2"/>
  <c r="G255" i="2" s="1"/>
  <c r="C255" i="2"/>
  <c r="B256" i="2"/>
  <c r="G256" i="2" s="1"/>
  <c r="C256" i="2"/>
  <c r="H256" i="2" s="1"/>
  <c r="B257" i="2"/>
  <c r="G257" i="2" s="1"/>
  <c r="C257" i="2"/>
  <c r="H257" i="2" s="1"/>
  <c r="B258" i="2"/>
  <c r="G258" i="2" s="1"/>
  <c r="C258" i="2"/>
  <c r="H258" i="2" s="1"/>
  <c r="B259" i="2"/>
  <c r="G259" i="2" s="1"/>
  <c r="C259" i="2"/>
  <c r="H259" i="2" s="1"/>
  <c r="B260" i="2"/>
  <c r="G260" i="2" s="1"/>
  <c r="C260" i="2"/>
  <c r="B261" i="2"/>
  <c r="G261" i="2" s="1"/>
  <c r="C261" i="2"/>
  <c r="B262" i="2"/>
  <c r="G262" i="2" s="1"/>
  <c r="C262" i="2"/>
  <c r="H262" i="2" s="1"/>
  <c r="B263" i="2"/>
  <c r="G263" i="2" s="1"/>
  <c r="C263" i="2"/>
  <c r="H263" i="2" s="1"/>
  <c r="B264" i="2"/>
  <c r="G264" i="2" s="1"/>
  <c r="C264" i="2"/>
  <c r="B265" i="2"/>
  <c r="C265" i="2"/>
  <c r="H265" i="2" s="1"/>
  <c r="B266" i="2"/>
  <c r="G266" i="2" s="1"/>
  <c r="C266" i="2"/>
  <c r="H266" i="2" s="1"/>
  <c r="B267" i="2"/>
  <c r="G267" i="2" s="1"/>
  <c r="C267" i="2"/>
  <c r="B268" i="2"/>
  <c r="G268" i="2" s="1"/>
  <c r="C268" i="2"/>
  <c r="H268" i="2" s="1"/>
  <c r="B269" i="2"/>
  <c r="G269" i="2" s="1"/>
  <c r="C269" i="2"/>
  <c r="H269" i="2" s="1"/>
  <c r="B270" i="2"/>
  <c r="G270" i="2" s="1"/>
  <c r="C270" i="2"/>
  <c r="B271" i="2"/>
  <c r="G271" i="2" s="1"/>
  <c r="C271" i="2"/>
  <c r="H271" i="2" s="1"/>
  <c r="B272" i="2"/>
  <c r="G272" i="2" s="1"/>
  <c r="C272" i="2"/>
  <c r="H272" i="2" s="1"/>
  <c r="B273" i="2"/>
  <c r="G273" i="2" s="1"/>
  <c r="C273" i="2"/>
  <c r="B274" i="2"/>
  <c r="G274" i="2" s="1"/>
  <c r="C274" i="2"/>
  <c r="B275" i="2"/>
  <c r="G275" i="2" s="1"/>
  <c r="C275" i="2"/>
  <c r="H275" i="2" s="1"/>
  <c r="B276" i="2"/>
  <c r="G276" i="2" s="1"/>
  <c r="C276" i="2"/>
  <c r="B277" i="2"/>
  <c r="C277" i="2"/>
  <c r="H277" i="2" s="1"/>
  <c r="B278" i="2"/>
  <c r="G278" i="2" s="1"/>
  <c r="C278" i="2"/>
  <c r="H278" i="2" s="1"/>
  <c r="B279" i="2"/>
  <c r="G279" i="2" s="1"/>
  <c r="C279" i="2"/>
  <c r="B280" i="2"/>
  <c r="G280" i="2" s="1"/>
  <c r="C280" i="2"/>
  <c r="H280" i="2" s="1"/>
  <c r="B281" i="2"/>
  <c r="G281" i="2" s="1"/>
  <c r="C281" i="2"/>
  <c r="H281" i="2" s="1"/>
  <c r="B282" i="2"/>
  <c r="G282" i="2" s="1"/>
  <c r="C282" i="2"/>
  <c r="B283" i="2"/>
  <c r="G283" i="2" s="1"/>
  <c r="C283" i="2"/>
  <c r="H283" i="2" s="1"/>
  <c r="B284" i="2"/>
  <c r="G284" i="2" s="1"/>
  <c r="C284" i="2"/>
  <c r="H284" i="2" s="1"/>
  <c r="B285" i="2"/>
  <c r="G285" i="2" s="1"/>
  <c r="C285" i="2"/>
  <c r="H285" i="2" s="1"/>
  <c r="B286" i="2"/>
  <c r="G286" i="2" s="1"/>
  <c r="C286" i="2"/>
  <c r="B287" i="2"/>
  <c r="G287" i="2" s="1"/>
  <c r="C287" i="2"/>
  <c r="H287" i="2" s="1"/>
  <c r="B288" i="2"/>
  <c r="G288" i="2" s="1"/>
  <c r="C288" i="2"/>
  <c r="H288" i="2" s="1"/>
  <c r="B289" i="2"/>
  <c r="C289" i="2"/>
  <c r="H289" i="2" s="1"/>
  <c r="B290" i="2"/>
  <c r="G290" i="2" s="1"/>
  <c r="C290" i="2"/>
  <c r="H290" i="2" s="1"/>
  <c r="B291" i="2"/>
  <c r="G291" i="2" s="1"/>
  <c r="C291" i="2"/>
  <c r="J291" i="2" s="1"/>
  <c r="M291" i="2" s="1"/>
  <c r="B292" i="2"/>
  <c r="G292" i="2" s="1"/>
  <c r="C292" i="2"/>
  <c r="H292" i="2" s="1"/>
  <c r="B293" i="2"/>
  <c r="G293" i="2" s="1"/>
  <c r="C293" i="2"/>
  <c r="H293" i="2" s="1"/>
  <c r="B294" i="2"/>
  <c r="G294" i="2" s="1"/>
  <c r="C294" i="2"/>
  <c r="B295" i="2"/>
  <c r="G295" i="2" s="1"/>
  <c r="C295" i="2"/>
  <c r="H295" i="2" s="1"/>
  <c r="B296" i="2"/>
  <c r="G296" i="2" s="1"/>
  <c r="C296" i="2"/>
  <c r="H296" i="2" s="1"/>
  <c r="B297" i="2"/>
  <c r="G297" i="2" s="1"/>
  <c r="C297" i="2"/>
  <c r="H297" i="2" s="1"/>
  <c r="B298" i="2"/>
  <c r="G298" i="2" s="1"/>
  <c r="C298" i="2"/>
  <c r="B299" i="2"/>
  <c r="G299" i="2" s="1"/>
  <c r="C299" i="2"/>
  <c r="H299" i="2" s="1"/>
  <c r="B300" i="2"/>
  <c r="G300" i="2" s="1"/>
  <c r="C300" i="2"/>
  <c r="H300" i="2" s="1"/>
  <c r="B301" i="2"/>
  <c r="C301" i="2"/>
  <c r="H301" i="2" s="1"/>
  <c r="B302" i="2"/>
  <c r="G302" i="2" s="1"/>
  <c r="C302" i="2"/>
  <c r="H302" i="2" s="1"/>
  <c r="B303" i="2"/>
  <c r="G303" i="2" s="1"/>
  <c r="C303" i="2"/>
  <c r="H303" i="2" s="1"/>
  <c r="B304" i="2"/>
  <c r="G304" i="2" s="1"/>
  <c r="C304" i="2"/>
  <c r="H304" i="2" s="1"/>
  <c r="B305" i="2"/>
  <c r="G305" i="2" s="1"/>
  <c r="C305" i="2"/>
  <c r="H305" i="2" s="1"/>
  <c r="B306" i="2"/>
  <c r="G306" i="2" s="1"/>
  <c r="C306" i="2"/>
  <c r="B307" i="2"/>
  <c r="G307" i="2" s="1"/>
  <c r="C307" i="2"/>
  <c r="H307" i="2" s="1"/>
  <c r="B308" i="2"/>
  <c r="G308" i="2" s="1"/>
  <c r="C308" i="2"/>
  <c r="H308" i="2" s="1"/>
  <c r="B309" i="2"/>
  <c r="G309" i="2" s="1"/>
  <c r="C309" i="2"/>
  <c r="H309" i="2" s="1"/>
  <c r="B310" i="2"/>
  <c r="G310" i="2" s="1"/>
  <c r="C310" i="2"/>
  <c r="B311" i="2"/>
  <c r="G311" i="2" s="1"/>
  <c r="C311" i="2"/>
  <c r="H311" i="2" s="1"/>
  <c r="B312" i="2"/>
  <c r="G312" i="2" s="1"/>
  <c r="C312" i="2"/>
  <c r="H312" i="2" s="1"/>
  <c r="B313" i="2"/>
  <c r="C313" i="2"/>
  <c r="H313" i="2" s="1"/>
  <c r="B314" i="2"/>
  <c r="G314" i="2" s="1"/>
  <c r="C314" i="2"/>
  <c r="H314" i="2" s="1"/>
  <c r="B315" i="2"/>
  <c r="G315" i="2" s="1"/>
  <c r="C315" i="2"/>
  <c r="H315" i="2" s="1"/>
  <c r="B316" i="2"/>
  <c r="G316" i="2" s="1"/>
  <c r="C316" i="2"/>
  <c r="H316" i="2" s="1"/>
  <c r="B317" i="2"/>
  <c r="G317" i="2" s="1"/>
  <c r="C317" i="2"/>
  <c r="H317" i="2" s="1"/>
  <c r="B318" i="2"/>
  <c r="G318" i="2" s="1"/>
  <c r="C318" i="2"/>
  <c r="B319" i="2"/>
  <c r="G319" i="2" s="1"/>
  <c r="C319" i="2"/>
  <c r="H319" i="2" s="1"/>
  <c r="B320" i="2"/>
  <c r="G320" i="2" s="1"/>
  <c r="C320" i="2"/>
  <c r="H320" i="2" s="1"/>
  <c r="B321" i="2"/>
  <c r="G321" i="2" s="1"/>
  <c r="C321" i="2"/>
  <c r="H321" i="2" s="1"/>
  <c r="B322" i="2"/>
  <c r="G322" i="2" s="1"/>
  <c r="C322" i="2"/>
  <c r="B323" i="2"/>
  <c r="G323" i="2" s="1"/>
  <c r="C323" i="2"/>
  <c r="H323" i="2" s="1"/>
  <c r="B324" i="2"/>
  <c r="G324" i="2" s="1"/>
  <c r="C324" i="2"/>
  <c r="B325" i="2"/>
  <c r="G325" i="2" s="1"/>
  <c r="C325" i="2"/>
  <c r="H325" i="2" s="1"/>
  <c r="B326" i="2"/>
  <c r="G326" i="2" s="1"/>
  <c r="C326" i="2"/>
  <c r="H326" i="2" s="1"/>
  <c r="B327" i="2"/>
  <c r="G327" i="2" s="1"/>
  <c r="C327" i="2"/>
  <c r="H327" i="2" s="1"/>
  <c r="B328" i="2"/>
  <c r="G328" i="2" s="1"/>
  <c r="C328" i="2"/>
  <c r="H328" i="2" s="1"/>
  <c r="B329" i="2"/>
  <c r="G329" i="2" s="1"/>
  <c r="C329" i="2"/>
  <c r="H329" i="2" s="1"/>
  <c r="B330" i="2"/>
  <c r="G330" i="2" s="1"/>
  <c r="C330" i="2"/>
  <c r="B331" i="2"/>
  <c r="G331" i="2" s="1"/>
  <c r="C331" i="2"/>
  <c r="H331" i="2" s="1"/>
  <c r="B332" i="2"/>
  <c r="G332" i="2" s="1"/>
  <c r="C332" i="2"/>
  <c r="H332" i="2" s="1"/>
  <c r="B333" i="2"/>
  <c r="G333" i="2" s="1"/>
  <c r="C333" i="2"/>
  <c r="H333" i="2" s="1"/>
  <c r="B334" i="2"/>
  <c r="G334" i="2" s="1"/>
  <c r="C334" i="2"/>
  <c r="B335" i="2"/>
  <c r="G335" i="2" s="1"/>
  <c r="C335" i="2"/>
  <c r="H335" i="2" s="1"/>
  <c r="B336" i="2"/>
  <c r="G336" i="2" s="1"/>
  <c r="C336" i="2"/>
  <c r="B337" i="2"/>
  <c r="G337" i="2" s="1"/>
  <c r="C337" i="2"/>
  <c r="H337" i="2" s="1"/>
  <c r="B338" i="2"/>
  <c r="C338" i="2"/>
  <c r="H338" i="2" s="1"/>
  <c r="B339" i="2"/>
  <c r="G339" i="2" s="1"/>
  <c r="C339" i="2"/>
  <c r="B340" i="2"/>
  <c r="G340" i="2" s="1"/>
  <c r="C340" i="2"/>
  <c r="H340" i="2" s="1"/>
  <c r="B341" i="2"/>
  <c r="G341" i="2" s="1"/>
  <c r="C341" i="2"/>
  <c r="H341" i="2" s="1"/>
  <c r="B342" i="2"/>
  <c r="G342" i="2" s="1"/>
  <c r="C342" i="2"/>
  <c r="B343" i="2"/>
  <c r="G343" i="2" s="1"/>
  <c r="C343" i="2"/>
  <c r="H343" i="2" s="1"/>
  <c r="B344" i="2"/>
  <c r="C344" i="2"/>
  <c r="H344" i="2" s="1"/>
  <c r="B345" i="2"/>
  <c r="G345" i="2" s="1"/>
  <c r="C345" i="2"/>
  <c r="H345" i="2" s="1"/>
  <c r="B346" i="2"/>
  <c r="G346" i="2" s="1"/>
  <c r="C346" i="2"/>
  <c r="B347" i="2"/>
  <c r="C347" i="2"/>
  <c r="H347" i="2" s="1"/>
  <c r="B348" i="2"/>
  <c r="G348" i="2" s="1"/>
  <c r="C348" i="2"/>
  <c r="B349" i="2"/>
  <c r="G349" i="2" s="1"/>
  <c r="C349" i="2"/>
  <c r="H349" i="2" s="1"/>
  <c r="B350" i="2"/>
  <c r="C350" i="2"/>
  <c r="H350" i="2" s="1"/>
  <c r="B351" i="2"/>
  <c r="G351" i="2" s="1"/>
  <c r="C351" i="2"/>
  <c r="H351" i="2" s="1"/>
  <c r="B352" i="2"/>
  <c r="G352" i="2" s="1"/>
  <c r="C352" i="2"/>
  <c r="H352" i="2" s="1"/>
  <c r="B353" i="2"/>
  <c r="C353" i="2"/>
  <c r="H353" i="2" s="1"/>
  <c r="B354" i="2"/>
  <c r="G354" i="2" s="1"/>
  <c r="C354" i="2"/>
  <c r="B355" i="2"/>
  <c r="G355" i="2" s="1"/>
  <c r="C355" i="2"/>
  <c r="H355" i="2" s="1"/>
  <c r="B356" i="2"/>
  <c r="C356" i="2"/>
  <c r="H356" i="2" s="1"/>
  <c r="B357" i="2"/>
  <c r="G357" i="2" s="1"/>
  <c r="C357" i="2"/>
  <c r="H357" i="2" s="1"/>
  <c r="B358" i="2"/>
  <c r="C358" i="2"/>
  <c r="B359" i="2"/>
  <c r="C359" i="2"/>
  <c r="H359" i="2" s="1"/>
  <c r="B360" i="2"/>
  <c r="G360" i="2" s="1"/>
  <c r="C360" i="2"/>
  <c r="B361" i="2"/>
  <c r="C361" i="2"/>
  <c r="H361" i="2" s="1"/>
  <c r="B362" i="2"/>
  <c r="C362" i="2"/>
  <c r="H362" i="2" s="1"/>
  <c r="B363" i="2"/>
  <c r="C363" i="2"/>
  <c r="H363" i="2" s="1"/>
  <c r="B364" i="2"/>
  <c r="C364" i="2"/>
  <c r="H364" i="2" s="1"/>
  <c r="B365" i="2"/>
  <c r="C365" i="2"/>
  <c r="H365" i="2" s="1"/>
  <c r="B366" i="2"/>
  <c r="C366" i="2"/>
  <c r="H366" i="2" s="1"/>
  <c r="B367" i="2"/>
  <c r="G367" i="2" s="1"/>
  <c r="C367" i="2"/>
  <c r="H367" i="2" s="1"/>
  <c r="B368" i="2"/>
  <c r="C368" i="2"/>
  <c r="H368" i="2" s="1"/>
  <c r="B369" i="2"/>
  <c r="C369" i="2"/>
  <c r="H369" i="2" s="1"/>
  <c r="B370" i="2"/>
  <c r="C370" i="2"/>
  <c r="H370" i="2" s="1"/>
  <c r="B371" i="2"/>
  <c r="C371" i="2"/>
  <c r="H371" i="2" s="1"/>
  <c r="C2" i="2"/>
  <c r="B2" i="2"/>
  <c r="K6" i="2"/>
  <c r="Z55" i="5" l="1"/>
  <c r="AA55" i="5" s="1"/>
  <c r="Z77" i="5"/>
  <c r="AA77" i="5" s="1"/>
  <c r="Z88" i="5"/>
  <c r="AA88" i="5" s="1"/>
  <c r="Z100" i="5"/>
  <c r="AA100" i="5" s="1"/>
  <c r="Z169" i="5"/>
  <c r="AA169" i="5" s="1"/>
  <c r="Z266" i="5"/>
  <c r="AA266" i="5" s="1"/>
  <c r="Z338" i="5"/>
  <c r="AA338" i="5" s="1"/>
  <c r="Z138" i="5"/>
  <c r="AA138" i="5" s="1"/>
  <c r="Z196" i="5"/>
  <c r="AA196" i="5" s="1"/>
  <c r="Z208" i="5"/>
  <c r="AA208" i="5" s="1"/>
  <c r="Z256" i="5"/>
  <c r="AA256" i="5" s="1"/>
  <c r="Z304" i="5"/>
  <c r="AA304" i="5" s="1"/>
  <c r="Z352" i="5"/>
  <c r="AA352" i="5" s="1"/>
  <c r="Z269" i="5"/>
  <c r="AA269" i="5" s="1"/>
  <c r="Z152" i="5"/>
  <c r="AA152" i="5" s="1"/>
  <c r="Z120" i="5"/>
  <c r="AA120" i="5" s="1"/>
  <c r="Z177" i="5"/>
  <c r="AA177" i="5" s="1"/>
  <c r="G74" i="5"/>
  <c r="Z107" i="5"/>
  <c r="AA107" i="5" s="1"/>
  <c r="Z118" i="5"/>
  <c r="AA118" i="5" s="1"/>
  <c r="Z195" i="5"/>
  <c r="AA195" i="5" s="1"/>
  <c r="Z219" i="5"/>
  <c r="AA219" i="5" s="1"/>
  <c r="Z254" i="5"/>
  <c r="AA254" i="5" s="1"/>
  <c r="AC107" i="5"/>
  <c r="AC64" i="5"/>
  <c r="Z42" i="5"/>
  <c r="Z175" i="5"/>
  <c r="AA175" i="5" s="1"/>
  <c r="Z198" i="5"/>
  <c r="Z257" i="5"/>
  <c r="AA257" i="5" s="1"/>
  <c r="Z291" i="5"/>
  <c r="AA291" i="5" s="1"/>
  <c r="I121" i="5"/>
  <c r="L121" i="5" s="1"/>
  <c r="L268" i="5"/>
  <c r="AC155" i="5"/>
  <c r="Z248" i="5"/>
  <c r="Z330" i="5"/>
  <c r="AA330" i="5" s="1"/>
  <c r="Z11" i="5"/>
  <c r="AA11" i="5" s="1"/>
  <c r="Z113" i="5"/>
  <c r="Z124" i="5"/>
  <c r="AA124" i="5" s="1"/>
  <c r="Z168" i="5"/>
  <c r="Z249" i="5"/>
  <c r="AA249" i="5" s="1"/>
  <c r="Z271" i="5"/>
  <c r="AA271" i="5" s="1"/>
  <c r="Z283" i="5"/>
  <c r="AA283" i="5" s="1"/>
  <c r="AC352" i="5"/>
  <c r="Z23" i="5"/>
  <c r="Z238" i="5"/>
  <c r="AA238" i="5" s="1"/>
  <c r="Z250" i="5"/>
  <c r="AA250" i="5" s="1"/>
  <c r="J259" i="5"/>
  <c r="N259" i="5" s="1"/>
  <c r="I12" i="5"/>
  <c r="L12" i="5" s="1"/>
  <c r="Z24" i="5"/>
  <c r="Z36" i="5"/>
  <c r="AA36" i="5" s="1"/>
  <c r="Z60" i="5"/>
  <c r="AA60" i="5" s="1"/>
  <c r="Z71" i="5"/>
  <c r="AA71" i="5" s="1"/>
  <c r="Z137" i="5"/>
  <c r="AA137" i="5" s="1"/>
  <c r="L192" i="5"/>
  <c r="Z204" i="5"/>
  <c r="AA204" i="5" s="1"/>
  <c r="G227" i="5"/>
  <c r="Z262" i="5"/>
  <c r="AC137" i="5"/>
  <c r="Z275" i="5"/>
  <c r="AA275" i="5" s="1"/>
  <c r="Z311" i="5"/>
  <c r="AC36" i="5"/>
  <c r="H37" i="5"/>
  <c r="Z37" i="5"/>
  <c r="AA37" i="5" s="1"/>
  <c r="G48" i="5"/>
  <c r="J59" i="5"/>
  <c r="Z59" i="5"/>
  <c r="AA59" i="5" s="1"/>
  <c r="Z70" i="5"/>
  <c r="AA70" i="5" s="1"/>
  <c r="H81" i="5"/>
  <c r="Z81" i="5"/>
  <c r="J92" i="5"/>
  <c r="N92" i="5" s="1"/>
  <c r="Z92" i="5"/>
  <c r="AA92" i="5" s="1"/>
  <c r="H103" i="5"/>
  <c r="Z103" i="5"/>
  <c r="AA103" i="5" s="1"/>
  <c r="Z112" i="5"/>
  <c r="AA112" i="5" s="1"/>
  <c r="Z123" i="5"/>
  <c r="AA123" i="5" s="1"/>
  <c r="H133" i="5"/>
  <c r="Z133" i="5"/>
  <c r="AA133" i="5" s="1"/>
  <c r="H142" i="5"/>
  <c r="Z142" i="5"/>
  <c r="H151" i="5"/>
  <c r="Z151" i="5"/>
  <c r="J161" i="5"/>
  <c r="M161" i="5" s="1"/>
  <c r="Z161" i="5"/>
  <c r="AA161" i="5" s="1"/>
  <c r="Z171" i="5"/>
  <c r="AA171" i="5" s="1"/>
  <c r="H181" i="5"/>
  <c r="Z181" i="5"/>
  <c r="AA181" i="5" s="1"/>
  <c r="J191" i="5"/>
  <c r="Z191" i="5"/>
  <c r="AA191" i="5" s="1"/>
  <c r="I200" i="5"/>
  <c r="K200" i="5" s="1"/>
  <c r="J210" i="5"/>
  <c r="M210" i="5" s="1"/>
  <c r="Z210" i="5"/>
  <c r="J222" i="5"/>
  <c r="Z222" i="5"/>
  <c r="AA222" i="5" s="1"/>
  <c r="Z233" i="5"/>
  <c r="AA233" i="5" s="1"/>
  <c r="Z253" i="5"/>
  <c r="I261" i="5"/>
  <c r="H282" i="5"/>
  <c r="Z282" i="5"/>
  <c r="AA282" i="5" s="1"/>
  <c r="J294" i="5"/>
  <c r="M294" i="5" s="1"/>
  <c r="Z294" i="5"/>
  <c r="I303" i="5"/>
  <c r="L303" i="5" s="1"/>
  <c r="H313" i="5"/>
  <c r="Z313" i="5"/>
  <c r="J325" i="5"/>
  <c r="Z325" i="5"/>
  <c r="AA325" i="5" s="1"/>
  <c r="J337" i="5"/>
  <c r="N337" i="5" s="1"/>
  <c r="Z337" i="5"/>
  <c r="Z347" i="5"/>
  <c r="AA347" i="5" s="1"/>
  <c r="H359" i="5"/>
  <c r="Z359" i="5"/>
  <c r="Z371" i="5"/>
  <c r="H2" i="5"/>
  <c r="Z2" i="5"/>
  <c r="J82" i="5"/>
  <c r="Z82" i="5"/>
  <c r="AC181" i="5"/>
  <c r="J348" i="5"/>
  <c r="N348" i="5" s="1"/>
  <c r="Z348" i="5"/>
  <c r="J360" i="5"/>
  <c r="Z360" i="5"/>
  <c r="H14" i="5"/>
  <c r="Z14" i="5"/>
  <c r="H38" i="5"/>
  <c r="Z38" i="5"/>
  <c r="AA38" i="5" s="1"/>
  <c r="H182" i="5"/>
  <c r="Z182" i="5"/>
  <c r="H201" i="5"/>
  <c r="Z201" i="5"/>
  <c r="AA201" i="5" s="1"/>
  <c r="J295" i="5"/>
  <c r="N295" i="5" s="1"/>
  <c r="Z295" i="5"/>
  <c r="AA295" i="5" s="1"/>
  <c r="AC38" i="5"/>
  <c r="J135" i="5"/>
  <c r="N135" i="5" s="1"/>
  <c r="Z135" i="5"/>
  <c r="Z144" i="5"/>
  <c r="AA144" i="5" s="1"/>
  <c r="J162" i="5"/>
  <c r="N162" i="5" s="1"/>
  <c r="Z162" i="5"/>
  <c r="AA162" i="5" s="1"/>
  <c r="Z224" i="5"/>
  <c r="AA224" i="5" s="1"/>
  <c r="AC271" i="5"/>
  <c r="Z296" i="5"/>
  <c r="Z339" i="5"/>
  <c r="H314" i="5"/>
  <c r="Z314" i="5"/>
  <c r="J15" i="5"/>
  <c r="Z15" i="5"/>
  <c r="J50" i="5"/>
  <c r="Z50" i="5"/>
  <c r="AA50" i="5" s="1"/>
  <c r="J361" i="5"/>
  <c r="N361" i="5" s="1"/>
  <c r="Z361" i="5"/>
  <c r="AA361" i="5" s="1"/>
  <c r="J16" i="5"/>
  <c r="Z16" i="5"/>
  <c r="AA16" i="5" s="1"/>
  <c r="J40" i="5"/>
  <c r="N40" i="5" s="1"/>
  <c r="Z40" i="5"/>
  <c r="AA40" i="5" s="1"/>
  <c r="J73" i="5"/>
  <c r="M73" i="5" s="1"/>
  <c r="Z73" i="5"/>
  <c r="AA73" i="5" s="1"/>
  <c r="J115" i="5"/>
  <c r="Z115" i="5"/>
  <c r="AC124" i="5"/>
  <c r="H125" i="5"/>
  <c r="Z125" i="5"/>
  <c r="L135" i="5"/>
  <c r="J144" i="5"/>
  <c r="AC152" i="5"/>
  <c r="H153" i="5"/>
  <c r="Z153" i="5"/>
  <c r="AA153" i="5" s="1"/>
  <c r="AC162" i="5"/>
  <c r="H163" i="5"/>
  <c r="Z163" i="5"/>
  <c r="J173" i="5"/>
  <c r="M173" i="5" s="1"/>
  <c r="Z173" i="5"/>
  <c r="AA173" i="5" s="1"/>
  <c r="J184" i="5"/>
  <c r="Z184" i="5"/>
  <c r="AA184" i="5" s="1"/>
  <c r="Z193" i="5"/>
  <c r="AA193" i="5" s="1"/>
  <c r="H203" i="5"/>
  <c r="Z203" i="5"/>
  <c r="AA203" i="5" s="1"/>
  <c r="H213" i="5"/>
  <c r="Z213" i="5"/>
  <c r="AC224" i="5"/>
  <c r="H225" i="5"/>
  <c r="Z225" i="5"/>
  <c r="Z236" i="5"/>
  <c r="AA236" i="5" s="1"/>
  <c r="Z245" i="5"/>
  <c r="H255" i="5"/>
  <c r="Z255" i="5"/>
  <c r="AA255" i="5" s="1"/>
  <c r="J264" i="5"/>
  <c r="Z264" i="5"/>
  <c r="J273" i="5"/>
  <c r="N273" i="5" s="1"/>
  <c r="Z273" i="5"/>
  <c r="AA273" i="5" s="1"/>
  <c r="J285" i="5"/>
  <c r="N285" i="5" s="1"/>
  <c r="Z285" i="5"/>
  <c r="Z297" i="5"/>
  <c r="AA297" i="5" s="1"/>
  <c r="Z306" i="5"/>
  <c r="AA306" i="5" s="1"/>
  <c r="Z316" i="5"/>
  <c r="AA316" i="5" s="1"/>
  <c r="Z328" i="5"/>
  <c r="Z340" i="5"/>
  <c r="AA340" i="5" s="1"/>
  <c r="H350" i="5"/>
  <c r="Z350" i="5"/>
  <c r="AC361" i="5"/>
  <c r="H362" i="5"/>
  <c r="Z362" i="5"/>
  <c r="AA362" i="5" s="1"/>
  <c r="J3" i="5"/>
  <c r="Z3" i="5"/>
  <c r="AA3" i="5" s="1"/>
  <c r="AC191" i="5"/>
  <c r="J27" i="5"/>
  <c r="Z27" i="5"/>
  <c r="AA27" i="5" s="1"/>
  <c r="AC103" i="5"/>
  <c r="AC171" i="5"/>
  <c r="J315" i="5"/>
  <c r="N315" i="5" s="1"/>
  <c r="Z315" i="5"/>
  <c r="J327" i="5"/>
  <c r="M327" i="5" s="1"/>
  <c r="Z327" i="5"/>
  <c r="AA327" i="5" s="1"/>
  <c r="AC338" i="5"/>
  <c r="J349" i="5"/>
  <c r="Z349" i="5"/>
  <c r="Z5" i="5"/>
  <c r="AC27" i="5"/>
  <c r="J28" i="5"/>
  <c r="N28" i="5" s="1"/>
  <c r="Z28" i="5"/>
  <c r="AC50" i="5"/>
  <c r="H51" i="5"/>
  <c r="Z51" i="5"/>
  <c r="AA51" i="5" s="1"/>
  <c r="J62" i="5"/>
  <c r="Z62" i="5"/>
  <c r="H84" i="5"/>
  <c r="Z84" i="5"/>
  <c r="AA84" i="5" s="1"/>
  <c r="Z95" i="5"/>
  <c r="AA95" i="5" s="1"/>
  <c r="H105" i="5"/>
  <c r="Z105" i="5"/>
  <c r="Z6" i="5"/>
  <c r="AC16" i="5"/>
  <c r="Z17" i="5"/>
  <c r="AA17" i="5" s="1"/>
  <c r="Z29" i="5"/>
  <c r="Z41" i="5"/>
  <c r="G51" i="5"/>
  <c r="H63" i="5"/>
  <c r="Z63" i="5"/>
  <c r="AC73" i="5"/>
  <c r="J74" i="5"/>
  <c r="Z74" i="5"/>
  <c r="AC84" i="5"/>
  <c r="H85" i="5"/>
  <c r="Z85" i="5"/>
  <c r="AC95" i="5"/>
  <c r="H96" i="5"/>
  <c r="Z96" i="5"/>
  <c r="AA96" i="5" s="1"/>
  <c r="J106" i="5"/>
  <c r="Z106" i="5"/>
  <c r="AA106" i="5" s="1"/>
  <c r="Z116" i="5"/>
  <c r="H126" i="5"/>
  <c r="Z126" i="5"/>
  <c r="J136" i="5"/>
  <c r="M136" i="5" s="1"/>
  <c r="Z136" i="5"/>
  <c r="AC144" i="5"/>
  <c r="J145" i="5"/>
  <c r="M145" i="5" s="1"/>
  <c r="Z145" i="5"/>
  <c r="AA145" i="5" s="1"/>
  <c r="H154" i="5"/>
  <c r="Z154" i="5"/>
  <c r="AA154" i="5" s="1"/>
  <c r="J164" i="5"/>
  <c r="N164" i="5" s="1"/>
  <c r="Z164" i="5"/>
  <c r="H173" i="5"/>
  <c r="AC184" i="5"/>
  <c r="J185" i="5"/>
  <c r="Z185" i="5"/>
  <c r="AA185" i="5" s="1"/>
  <c r="AC193" i="5"/>
  <c r="Z194" i="5"/>
  <c r="J203" i="5"/>
  <c r="N203" i="5" s="1"/>
  <c r="H214" i="5"/>
  <c r="Z214" i="5"/>
  <c r="AA214" i="5" s="1"/>
  <c r="Z226" i="5"/>
  <c r="H236" i="5"/>
  <c r="J246" i="5"/>
  <c r="Z246" i="5"/>
  <c r="I255" i="5"/>
  <c r="J265" i="5"/>
  <c r="N265" i="5" s="1"/>
  <c r="Z265" i="5"/>
  <c r="AA265" i="5" s="1"/>
  <c r="Z274" i="5"/>
  <c r="AA274" i="5" s="1"/>
  <c r="J286" i="5"/>
  <c r="N286" i="5" s="1"/>
  <c r="Z286" i="5"/>
  <c r="G297" i="5"/>
  <c r="AC306" i="5"/>
  <c r="H307" i="5"/>
  <c r="Z307" i="5"/>
  <c r="AA307" i="5" s="1"/>
  <c r="AC316" i="5"/>
  <c r="H317" i="5"/>
  <c r="Z317" i="5"/>
  <c r="H329" i="5"/>
  <c r="Z329" i="5"/>
  <c r="AC340" i="5"/>
  <c r="Z341" i="5"/>
  <c r="J351" i="5"/>
  <c r="Z351" i="5"/>
  <c r="Z363" i="5"/>
  <c r="AA363" i="5" s="1"/>
  <c r="AC59" i="5"/>
  <c r="AC70" i="5"/>
  <c r="H134" i="5"/>
  <c r="Z134" i="5"/>
  <c r="AA134" i="5" s="1"/>
  <c r="J143" i="5"/>
  <c r="Z143" i="5"/>
  <c r="H223" i="5"/>
  <c r="Z223" i="5"/>
  <c r="AA223" i="5" s="1"/>
  <c r="AC282" i="5"/>
  <c r="AC60" i="5"/>
  <c r="AC71" i="5"/>
  <c r="J172" i="5"/>
  <c r="N172" i="5" s="1"/>
  <c r="Z172" i="5"/>
  <c r="H272" i="5"/>
  <c r="Z272" i="5"/>
  <c r="AA272" i="5" s="1"/>
  <c r="AC283" i="5"/>
  <c r="J7" i="5"/>
  <c r="Z7" i="5"/>
  <c r="AA7" i="5" s="1"/>
  <c r="AC17" i="5"/>
  <c r="H18" i="5"/>
  <c r="Z18" i="5"/>
  <c r="H30" i="5"/>
  <c r="Z30" i="5"/>
  <c r="AC51" i="5"/>
  <c r="J52" i="5"/>
  <c r="N52" i="5" s="1"/>
  <c r="Z52" i="5"/>
  <c r="AC96" i="5"/>
  <c r="J97" i="5"/>
  <c r="Z97" i="5"/>
  <c r="AC106" i="5"/>
  <c r="H117" i="5"/>
  <c r="Z117" i="5"/>
  <c r="AC154" i="5"/>
  <c r="I164" i="5"/>
  <c r="K164" i="5" s="1"/>
  <c r="AC173" i="5"/>
  <c r="AC185" i="5"/>
  <c r="AC203" i="5"/>
  <c r="AC214" i="5"/>
  <c r="H215" i="5"/>
  <c r="Z215" i="5"/>
  <c r="H227" i="5"/>
  <c r="Z227" i="5"/>
  <c r="AC236" i="5"/>
  <c r="H237" i="5"/>
  <c r="Z237" i="5"/>
  <c r="J247" i="5"/>
  <c r="Z247" i="5"/>
  <c r="AA247" i="5" s="1"/>
  <c r="AC255" i="5"/>
  <c r="AC265" i="5"/>
  <c r="H287" i="5"/>
  <c r="Z287" i="5"/>
  <c r="AA287" i="5" s="1"/>
  <c r="AC297" i="5"/>
  <c r="AC307" i="5"/>
  <c r="H308" i="5"/>
  <c r="Z308" i="5"/>
  <c r="J318" i="5"/>
  <c r="Z318" i="5"/>
  <c r="AA318" i="5" s="1"/>
  <c r="J342" i="5"/>
  <c r="Z342" i="5"/>
  <c r="AA342" i="5" s="1"/>
  <c r="AC363" i="5"/>
  <c r="J364" i="5"/>
  <c r="Z364" i="5"/>
  <c r="AC37" i="5"/>
  <c r="AC112" i="5"/>
  <c r="AC133" i="5"/>
  <c r="H326" i="5"/>
  <c r="Z326" i="5"/>
  <c r="J39" i="5"/>
  <c r="Z39" i="5"/>
  <c r="AA39" i="5" s="1"/>
  <c r="H183" i="5"/>
  <c r="Z183" i="5"/>
  <c r="AC201" i="5"/>
  <c r="H254" i="5"/>
  <c r="Z263" i="5"/>
  <c r="Z305" i="5"/>
  <c r="AC7" i="5"/>
  <c r="H8" i="5"/>
  <c r="Z8" i="5"/>
  <c r="AA8" i="5" s="1"/>
  <c r="J19" i="5"/>
  <c r="Z19" i="5"/>
  <c r="AA19" i="5" s="1"/>
  <c r="J31" i="5"/>
  <c r="Z31" i="5"/>
  <c r="AA31" i="5" s="1"/>
  <c r="J43" i="5"/>
  <c r="M43" i="5" s="1"/>
  <c r="Z43" i="5"/>
  <c r="H53" i="5"/>
  <c r="Z53" i="5"/>
  <c r="H75" i="5"/>
  <c r="Z75" i="5"/>
  <c r="AA75" i="5" s="1"/>
  <c r="H108" i="5"/>
  <c r="Z108" i="5"/>
  <c r="AA108" i="5" s="1"/>
  <c r="J127" i="5"/>
  <c r="Z127" i="5"/>
  <c r="H146" i="5"/>
  <c r="Z146" i="5"/>
  <c r="J156" i="5"/>
  <c r="N156" i="5" s="1"/>
  <c r="Z156" i="5"/>
  <c r="AA156" i="5" s="1"/>
  <c r="J165" i="5"/>
  <c r="N165" i="5" s="1"/>
  <c r="Z165" i="5"/>
  <c r="AC174" i="5"/>
  <c r="AC186" i="5"/>
  <c r="H187" i="5"/>
  <c r="Z187" i="5"/>
  <c r="AC195" i="5"/>
  <c r="AC204" i="5"/>
  <c r="H205" i="5"/>
  <c r="Z205" i="5"/>
  <c r="AA205" i="5" s="1"/>
  <c r="H216" i="5"/>
  <c r="Z216" i="5"/>
  <c r="AC247" i="5"/>
  <c r="AC266" i="5"/>
  <c r="AC275" i="5"/>
  <c r="H276" i="5"/>
  <c r="Z276" i="5"/>
  <c r="AC287" i="5"/>
  <c r="Z288" i="5"/>
  <c r="AC298" i="5"/>
  <c r="H299" i="5"/>
  <c r="Z299" i="5"/>
  <c r="AA299" i="5" s="1"/>
  <c r="J309" i="5"/>
  <c r="Z309" i="5"/>
  <c r="AA309" i="5" s="1"/>
  <c r="AC318" i="5"/>
  <c r="H319" i="5"/>
  <c r="Z319" i="5"/>
  <c r="H331" i="5"/>
  <c r="Z331" i="5"/>
  <c r="AC342" i="5"/>
  <c r="J343" i="5"/>
  <c r="Z343" i="5"/>
  <c r="H353" i="5"/>
  <c r="Z353" i="5"/>
  <c r="H93" i="5"/>
  <c r="Z93" i="5"/>
  <c r="AC3" i="5"/>
  <c r="H72" i="5"/>
  <c r="Z72" i="5"/>
  <c r="H212" i="5"/>
  <c r="Z212" i="5"/>
  <c r="Z284" i="5"/>
  <c r="J9" i="5"/>
  <c r="Z9" i="5"/>
  <c r="AA9" i="5" s="1"/>
  <c r="AC19" i="5"/>
  <c r="H20" i="5"/>
  <c r="Z20" i="5"/>
  <c r="AC31" i="5"/>
  <c r="H32" i="5"/>
  <c r="Z32" i="5"/>
  <c r="H44" i="5"/>
  <c r="Z44" i="5"/>
  <c r="Z54" i="5"/>
  <c r="AA54" i="5" s="1"/>
  <c r="AC65" i="5"/>
  <c r="H66" i="5"/>
  <c r="Z66" i="5"/>
  <c r="AA66" i="5" s="1"/>
  <c r="Z76" i="5"/>
  <c r="AC86" i="5"/>
  <c r="H87" i="5"/>
  <c r="Z87" i="5"/>
  <c r="I98" i="5"/>
  <c r="K98" i="5" s="1"/>
  <c r="H109" i="5"/>
  <c r="Z109" i="5"/>
  <c r="AA109" i="5" s="1"/>
  <c r="AC118" i="5"/>
  <c r="Z119" i="5"/>
  <c r="J128" i="5"/>
  <c r="N128" i="5" s="1"/>
  <c r="Z128" i="5"/>
  <c r="AA128" i="5" s="1"/>
  <c r="G138" i="5"/>
  <c r="H147" i="5"/>
  <c r="Z147" i="5"/>
  <c r="AC156" i="5"/>
  <c r="H157" i="5"/>
  <c r="Z157" i="5"/>
  <c r="AA157" i="5" s="1"/>
  <c r="Z166" i="5"/>
  <c r="AA166" i="5" s="1"/>
  <c r="AC175" i="5"/>
  <c r="H176" i="5"/>
  <c r="Z176" i="5"/>
  <c r="J188" i="5"/>
  <c r="Z188" i="5"/>
  <c r="I196" i="5"/>
  <c r="L196" i="5" s="1"/>
  <c r="AC205" i="5"/>
  <c r="J206" i="5"/>
  <c r="M206" i="5" s="1"/>
  <c r="Z206" i="5"/>
  <c r="AA206" i="5" s="1"/>
  <c r="H217" i="5"/>
  <c r="Z217" i="5"/>
  <c r="AA217" i="5" s="1"/>
  <c r="J228" i="5"/>
  <c r="Z228" i="5"/>
  <c r="AC238" i="5"/>
  <c r="Z239" i="5"/>
  <c r="AA239" i="5" s="1"/>
  <c r="I248" i="5"/>
  <c r="K248" i="5" s="1"/>
  <c r="AC257" i="5"/>
  <c r="J258" i="5"/>
  <c r="N258" i="5" s="1"/>
  <c r="Z258" i="5"/>
  <c r="AC267" i="5"/>
  <c r="Z268" i="5"/>
  <c r="AA268" i="5" s="1"/>
  <c r="J277" i="5"/>
  <c r="N277" i="5" s="1"/>
  <c r="Z277" i="5"/>
  <c r="H289" i="5"/>
  <c r="Z289" i="5"/>
  <c r="AA289" i="5" s="1"/>
  <c r="Z300" i="5"/>
  <c r="G309" i="5"/>
  <c r="H320" i="5"/>
  <c r="Z320" i="5"/>
  <c r="H332" i="5"/>
  <c r="Z332" i="5"/>
  <c r="AA332" i="5" s="1"/>
  <c r="H343" i="5"/>
  <c r="J354" i="5"/>
  <c r="Z354" i="5"/>
  <c r="AC365" i="5"/>
  <c r="Z366" i="5"/>
  <c r="J25" i="5"/>
  <c r="N25" i="5" s="1"/>
  <c r="Z25" i="5"/>
  <c r="H192" i="5"/>
  <c r="Z192" i="5"/>
  <c r="J234" i="5"/>
  <c r="N234" i="5" s="1"/>
  <c r="Z234" i="5"/>
  <c r="H243" i="5"/>
  <c r="Z243" i="5"/>
  <c r="AA243" i="5" s="1"/>
  <c r="Z94" i="5"/>
  <c r="J10" i="5"/>
  <c r="Z10" i="5"/>
  <c r="J21" i="5"/>
  <c r="M21" i="5" s="1"/>
  <c r="Z21" i="5"/>
  <c r="J33" i="5"/>
  <c r="Z33" i="5"/>
  <c r="AA33" i="5" s="1"/>
  <c r="J45" i="5"/>
  <c r="Z45" i="5"/>
  <c r="AC54" i="5"/>
  <c r="AC66" i="5"/>
  <c r="J67" i="5"/>
  <c r="Z67" i="5"/>
  <c r="AC98" i="5"/>
  <c r="H99" i="5"/>
  <c r="Z99" i="5"/>
  <c r="H129" i="5"/>
  <c r="Z129" i="5"/>
  <c r="H148" i="5"/>
  <c r="Z148" i="5"/>
  <c r="AA148" i="5" s="1"/>
  <c r="I157" i="5"/>
  <c r="L157" i="5" s="1"/>
  <c r="AC166" i="5"/>
  <c r="J167" i="5"/>
  <c r="Z167" i="5"/>
  <c r="H197" i="5"/>
  <c r="Z197" i="5"/>
  <c r="AC217" i="5"/>
  <c r="H218" i="5"/>
  <c r="Z218" i="5"/>
  <c r="AA218" i="5" s="1"/>
  <c r="H229" i="5"/>
  <c r="Z229" i="5"/>
  <c r="AA229" i="5" s="1"/>
  <c r="AC239" i="5"/>
  <c r="J240" i="5"/>
  <c r="N240" i="5" s="1"/>
  <c r="Z240" i="5"/>
  <c r="H278" i="5"/>
  <c r="Z278" i="5"/>
  <c r="AC289" i="5"/>
  <c r="H290" i="5"/>
  <c r="Z290" i="5"/>
  <c r="AA290" i="5" s="1"/>
  <c r="J301" i="5"/>
  <c r="Z301" i="5"/>
  <c r="AC309" i="5"/>
  <c r="J321" i="5"/>
  <c r="Z321" i="5"/>
  <c r="J333" i="5"/>
  <c r="N333" i="5" s="1"/>
  <c r="Z333" i="5"/>
  <c r="H344" i="5"/>
  <c r="Z344" i="5"/>
  <c r="H355" i="5"/>
  <c r="Z355" i="5"/>
  <c r="AA355" i="5" s="1"/>
  <c r="J367" i="5"/>
  <c r="N367" i="5" s="1"/>
  <c r="Z367" i="5"/>
  <c r="AA367" i="5" s="1"/>
  <c r="AC347" i="5"/>
  <c r="H4" i="5"/>
  <c r="Z4" i="5"/>
  <c r="J104" i="5"/>
  <c r="N104" i="5" s="1"/>
  <c r="Z104" i="5"/>
  <c r="J202" i="5"/>
  <c r="M202" i="5" s="1"/>
  <c r="Z202" i="5"/>
  <c r="Z244" i="5"/>
  <c r="J22" i="5"/>
  <c r="Z22" i="5"/>
  <c r="J34" i="5"/>
  <c r="Z34" i="5"/>
  <c r="AA34" i="5" s="1"/>
  <c r="J46" i="5"/>
  <c r="M46" i="5" s="1"/>
  <c r="Z46" i="5"/>
  <c r="AC55" i="5"/>
  <c r="J56" i="5"/>
  <c r="M56" i="5" s="1"/>
  <c r="Z56" i="5"/>
  <c r="J68" i="5"/>
  <c r="Z68" i="5"/>
  <c r="AA68" i="5" s="1"/>
  <c r="AC77" i="5"/>
  <c r="AC88" i="5"/>
  <c r="AC120" i="5"/>
  <c r="J121" i="5"/>
  <c r="N121" i="5" s="1"/>
  <c r="Z121" i="5"/>
  <c r="H130" i="5"/>
  <c r="Z130" i="5"/>
  <c r="AC138" i="5"/>
  <c r="J139" i="5"/>
  <c r="N139" i="5" s="1"/>
  <c r="Z139" i="5"/>
  <c r="AA139" i="5" s="1"/>
  <c r="AC148" i="5"/>
  <c r="J149" i="5"/>
  <c r="Z149" i="5"/>
  <c r="AA149" i="5" s="1"/>
  <c r="AC157" i="5"/>
  <c r="AC177" i="5"/>
  <c r="J178" i="5"/>
  <c r="M178" i="5" s="1"/>
  <c r="Z178" i="5"/>
  <c r="AA178" i="5" s="1"/>
  <c r="J207" i="5"/>
  <c r="Z207" i="5"/>
  <c r="AC218" i="5"/>
  <c r="AC229" i="5"/>
  <c r="H230" i="5"/>
  <c r="Z230" i="5"/>
  <c r="AC249" i="5"/>
  <c r="J279" i="5"/>
  <c r="M279" i="5" s="1"/>
  <c r="Z279" i="5"/>
  <c r="AC290" i="5"/>
  <c r="H302" i="5"/>
  <c r="Z302" i="5"/>
  <c r="AC310" i="5"/>
  <c r="Z334" i="5"/>
  <c r="AA334" i="5" s="1"/>
  <c r="AC355" i="5"/>
  <c r="H356" i="5"/>
  <c r="Z356" i="5"/>
  <c r="H368" i="5"/>
  <c r="Z368" i="5"/>
  <c r="H26" i="5"/>
  <c r="Z26" i="5"/>
  <c r="H211" i="5"/>
  <c r="Z211" i="5"/>
  <c r="AC222" i="5"/>
  <c r="Z83" i="5"/>
  <c r="J235" i="5"/>
  <c r="Z235" i="5"/>
  <c r="AC11" i="5"/>
  <c r="Z12" i="5"/>
  <c r="Z35" i="5"/>
  <c r="Z47" i="5"/>
  <c r="AA47" i="5" s="1"/>
  <c r="Z57" i="5"/>
  <c r="AC78" i="5"/>
  <c r="H79" i="5"/>
  <c r="Z79" i="5"/>
  <c r="AC89" i="5"/>
  <c r="Z90" i="5"/>
  <c r="AA90" i="5" s="1"/>
  <c r="AC100" i="5"/>
  <c r="Z101" i="5"/>
  <c r="AC109" i="5"/>
  <c r="J110" i="5"/>
  <c r="N110" i="5" s="1"/>
  <c r="Z110" i="5"/>
  <c r="J131" i="5"/>
  <c r="Z131" i="5"/>
  <c r="AA131" i="5" s="1"/>
  <c r="J140" i="5"/>
  <c r="N140" i="5" s="1"/>
  <c r="Z140" i="5"/>
  <c r="AA140" i="5" s="1"/>
  <c r="AC158" i="5"/>
  <c r="J159" i="5"/>
  <c r="N159" i="5" s="1"/>
  <c r="Z159" i="5"/>
  <c r="J179" i="5"/>
  <c r="Z179" i="5"/>
  <c r="AA179" i="5" s="1"/>
  <c r="J189" i="5"/>
  <c r="Z189" i="5"/>
  <c r="J199" i="5"/>
  <c r="Z199" i="5"/>
  <c r="AA199" i="5" s="1"/>
  <c r="AC219" i="5"/>
  <c r="Z220" i="5"/>
  <c r="H231" i="5"/>
  <c r="Z231" i="5"/>
  <c r="AA231" i="5" s="1"/>
  <c r="Z241" i="5"/>
  <c r="Z251" i="5"/>
  <c r="AA251" i="5" s="1"/>
  <c r="AC259" i="5"/>
  <c r="Z260" i="5"/>
  <c r="AC269" i="5"/>
  <c r="Z270" i="5"/>
  <c r="Z280" i="5"/>
  <c r="AA280" i="5" s="1"/>
  <c r="AC291" i="5"/>
  <c r="Z292" i="5"/>
  <c r="AA292" i="5" s="1"/>
  <c r="J303" i="5"/>
  <c r="N303" i="5" s="1"/>
  <c r="Z303" i="5"/>
  <c r="H311" i="5"/>
  <c r="AC322" i="5"/>
  <c r="H323" i="5"/>
  <c r="Z323" i="5"/>
  <c r="AA323" i="5" s="1"/>
  <c r="H335" i="5"/>
  <c r="Z335" i="5"/>
  <c r="J345" i="5"/>
  <c r="M345" i="5" s="1"/>
  <c r="Z345" i="5"/>
  <c r="AA345" i="5" s="1"/>
  <c r="J357" i="5"/>
  <c r="N357" i="5" s="1"/>
  <c r="Z357" i="5"/>
  <c r="AA357" i="5" s="1"/>
  <c r="J369" i="5"/>
  <c r="Z369" i="5"/>
  <c r="AA369" i="5" s="1"/>
  <c r="H13" i="5"/>
  <c r="Z13" i="5"/>
  <c r="J49" i="5"/>
  <c r="M49" i="5" s="1"/>
  <c r="Z49" i="5"/>
  <c r="AC123" i="5"/>
  <c r="H61" i="5"/>
  <c r="Z61" i="5"/>
  <c r="H114" i="5"/>
  <c r="Z114" i="5"/>
  <c r="J124" i="5"/>
  <c r="N124" i="5" s="1"/>
  <c r="AC134" i="5"/>
  <c r="J48" i="5"/>
  <c r="Z48" i="5"/>
  <c r="J58" i="5"/>
  <c r="Z58" i="5"/>
  <c r="AC68" i="5"/>
  <c r="H69" i="5"/>
  <c r="Z69" i="5"/>
  <c r="J80" i="5"/>
  <c r="Z80" i="5"/>
  <c r="AC90" i="5"/>
  <c r="J91" i="5"/>
  <c r="Z91" i="5"/>
  <c r="Z102" i="5"/>
  <c r="H111" i="5"/>
  <c r="Z111" i="5"/>
  <c r="J122" i="5"/>
  <c r="N122" i="5" s="1"/>
  <c r="Z122" i="5"/>
  <c r="AC131" i="5"/>
  <c r="Z132" i="5"/>
  <c r="H141" i="5"/>
  <c r="Z141" i="5"/>
  <c r="AC149" i="5"/>
  <c r="J150" i="5"/>
  <c r="Z150" i="5"/>
  <c r="H160" i="5"/>
  <c r="Z160" i="5"/>
  <c r="AC169" i="5"/>
  <c r="J170" i="5"/>
  <c r="Z170" i="5"/>
  <c r="AC179" i="5"/>
  <c r="Z180" i="5"/>
  <c r="J190" i="5"/>
  <c r="Z190" i="5"/>
  <c r="AC199" i="5"/>
  <c r="Z200" i="5"/>
  <c r="AC208" i="5"/>
  <c r="H209" i="5"/>
  <c r="Z209" i="5"/>
  <c r="H221" i="5"/>
  <c r="Z221" i="5"/>
  <c r="AA221" i="5" s="1"/>
  <c r="AC231" i="5"/>
  <c r="H232" i="5"/>
  <c r="Z232" i="5"/>
  <c r="Z242" i="5"/>
  <c r="AC251" i="5"/>
  <c r="Z252" i="5"/>
  <c r="H261" i="5"/>
  <c r="Z261" i="5"/>
  <c r="H270" i="5"/>
  <c r="AC280" i="5"/>
  <c r="Z281" i="5"/>
  <c r="J293" i="5"/>
  <c r="N293" i="5" s="1"/>
  <c r="Z293" i="5"/>
  <c r="Z312" i="5"/>
  <c r="AC323" i="5"/>
  <c r="Z324" i="5"/>
  <c r="Z336" i="5"/>
  <c r="Z346" i="5"/>
  <c r="AC357" i="5"/>
  <c r="Z358" i="5"/>
  <c r="AC369" i="5"/>
  <c r="J370" i="5"/>
  <c r="M370" i="5" s="1"/>
  <c r="Z370" i="5"/>
  <c r="H33" i="5"/>
  <c r="I120" i="5"/>
  <c r="G144" i="5"/>
  <c r="J320" i="5"/>
  <c r="H210" i="5"/>
  <c r="H294" i="5"/>
  <c r="G161" i="5"/>
  <c r="G230" i="5"/>
  <c r="G243" i="5"/>
  <c r="G249" i="5"/>
  <c r="G8" i="5"/>
  <c r="H48" i="5"/>
  <c r="H106" i="5"/>
  <c r="J146" i="5"/>
  <c r="G231" i="5"/>
  <c r="G237" i="5"/>
  <c r="J243" i="5"/>
  <c r="G305" i="5"/>
  <c r="G26" i="5"/>
  <c r="G155" i="5"/>
  <c r="I162" i="5"/>
  <c r="K162" i="5" s="1"/>
  <c r="G70" i="5"/>
  <c r="G100" i="5"/>
  <c r="G141" i="5"/>
  <c r="K171" i="5"/>
  <c r="G198" i="5"/>
  <c r="J205" i="5"/>
  <c r="G288" i="5"/>
  <c r="H337" i="5"/>
  <c r="G2" i="5"/>
  <c r="G135" i="5"/>
  <c r="G191" i="5"/>
  <c r="K232" i="5"/>
  <c r="G245" i="5"/>
  <c r="I18" i="5"/>
  <c r="K18" i="5" s="1"/>
  <c r="J142" i="5"/>
  <c r="M142" i="5" s="1"/>
  <c r="H149" i="5"/>
  <c r="H164" i="5"/>
  <c r="H191" i="5"/>
  <c r="G199" i="5"/>
  <c r="K215" i="5"/>
  <c r="J356" i="5"/>
  <c r="M356" i="5" s="1"/>
  <c r="H3" i="5"/>
  <c r="J216" i="5"/>
  <c r="H234" i="5"/>
  <c r="I348" i="5"/>
  <c r="L348" i="5" s="1"/>
  <c r="K266" i="5"/>
  <c r="L266" i="5"/>
  <c r="K189" i="5"/>
  <c r="L189" i="5"/>
  <c r="K222" i="5"/>
  <c r="L222" i="5"/>
  <c r="K116" i="5"/>
  <c r="L116" i="5"/>
  <c r="K74" i="5"/>
  <c r="L74" i="5"/>
  <c r="K186" i="5"/>
  <c r="L186" i="5"/>
  <c r="J79" i="5"/>
  <c r="N79" i="5" s="1"/>
  <c r="J85" i="5"/>
  <c r="M85" i="5" s="1"/>
  <c r="K99" i="5"/>
  <c r="H143" i="5"/>
  <c r="H170" i="5"/>
  <c r="G222" i="5"/>
  <c r="H286" i="5"/>
  <c r="I293" i="5"/>
  <c r="L293" i="5" s="1"/>
  <c r="L337" i="5"/>
  <c r="H349" i="5"/>
  <c r="G44" i="5"/>
  <c r="G62" i="5"/>
  <c r="G116" i="5"/>
  <c r="H122" i="5"/>
  <c r="I127" i="5"/>
  <c r="K127" i="5" s="1"/>
  <c r="I134" i="5"/>
  <c r="L134" i="5" s="1"/>
  <c r="J153" i="5"/>
  <c r="M153" i="5" s="1"/>
  <c r="I163" i="5"/>
  <c r="L163" i="5" s="1"/>
  <c r="I176" i="5"/>
  <c r="G189" i="5"/>
  <c r="I201" i="5"/>
  <c r="K201" i="5" s="1"/>
  <c r="G206" i="5"/>
  <c r="G211" i="5"/>
  <c r="H222" i="5"/>
  <c r="G251" i="5"/>
  <c r="G257" i="5"/>
  <c r="G263" i="5"/>
  <c r="J276" i="5"/>
  <c r="G280" i="5"/>
  <c r="G298" i="5"/>
  <c r="L349" i="5"/>
  <c r="H19" i="5"/>
  <c r="L8" i="5"/>
  <c r="H15" i="5"/>
  <c r="J44" i="5"/>
  <c r="N44" i="5" s="1"/>
  <c r="H50" i="5"/>
  <c r="G55" i="5"/>
  <c r="H62" i="5"/>
  <c r="G86" i="5"/>
  <c r="I94" i="5"/>
  <c r="L94" i="5" s="1"/>
  <c r="K111" i="5"/>
  <c r="I122" i="5"/>
  <c r="K122" i="5" s="1"/>
  <c r="I139" i="5"/>
  <c r="L139" i="5" s="1"/>
  <c r="K159" i="5"/>
  <c r="J176" i="5"/>
  <c r="M176" i="5" s="1"/>
  <c r="H185" i="5"/>
  <c r="J201" i="5"/>
  <c r="N201" i="5" s="1"/>
  <c r="J211" i="5"/>
  <c r="M211" i="5" s="1"/>
  <c r="I366" i="5"/>
  <c r="L366" i="5" s="1"/>
  <c r="H279" i="5"/>
  <c r="J8" i="5"/>
  <c r="M8" i="5" s="1"/>
  <c r="G29" i="5"/>
  <c r="I36" i="5"/>
  <c r="K36" i="5" s="1"/>
  <c r="G277" i="5"/>
  <c r="G287" i="5"/>
  <c r="G345" i="5"/>
  <c r="H140" i="5"/>
  <c r="J154" i="5"/>
  <c r="M154" i="5" s="1"/>
  <c r="G186" i="5"/>
  <c r="G212" i="5"/>
  <c r="G217" i="5"/>
  <c r="H277" i="5"/>
  <c r="J282" i="5"/>
  <c r="M282" i="5" s="1"/>
  <c r="L294" i="5"/>
  <c r="I306" i="5"/>
  <c r="L306" i="5" s="1"/>
  <c r="J313" i="5"/>
  <c r="N313" i="5" s="1"/>
  <c r="I340" i="5"/>
  <c r="L340" i="5" s="1"/>
  <c r="L345" i="5"/>
  <c r="H367" i="5"/>
  <c r="G57" i="5"/>
  <c r="G76" i="5"/>
  <c r="H82" i="5"/>
  <c r="G112" i="5"/>
  <c r="J197" i="5"/>
  <c r="N197" i="5" s="1"/>
  <c r="H207" i="5"/>
  <c r="J223" i="5"/>
  <c r="M223" i="5" s="1"/>
  <c r="G236" i="5"/>
  <c r="G242" i="5"/>
  <c r="G254" i="5"/>
  <c r="G266" i="5"/>
  <c r="G272" i="5"/>
  <c r="H27" i="5"/>
  <c r="I35" i="5"/>
  <c r="L35" i="5" s="1"/>
  <c r="G17" i="5"/>
  <c r="G47" i="5"/>
  <c r="I65" i="5"/>
  <c r="L65" i="5" s="1"/>
  <c r="I71" i="5"/>
  <c r="L71" i="5" s="1"/>
  <c r="I88" i="5"/>
  <c r="L88" i="5" s="1"/>
  <c r="I101" i="5"/>
  <c r="L101" i="5" s="1"/>
  <c r="I107" i="5"/>
  <c r="L107" i="5" s="1"/>
  <c r="I130" i="5"/>
  <c r="K130" i="5" s="1"/>
  <c r="J307" i="5"/>
  <c r="N307" i="5" s="1"/>
  <c r="I346" i="5"/>
  <c r="L346" i="5" s="1"/>
  <c r="H43" i="5"/>
  <c r="J61" i="5"/>
  <c r="M61" i="5" s="1"/>
  <c r="K2" i="5"/>
  <c r="G6" i="5"/>
  <c r="H52" i="5"/>
  <c r="H97" i="5"/>
  <c r="K141" i="5"/>
  <c r="H150" i="5"/>
  <c r="G260" i="5"/>
  <c r="J278" i="5"/>
  <c r="H295" i="5"/>
  <c r="G342" i="5"/>
  <c r="G54" i="5"/>
  <c r="H9" i="5"/>
  <c r="H25" i="5"/>
  <c r="I58" i="5"/>
  <c r="L58" i="5" s="1"/>
  <c r="I11" i="5"/>
  <c r="L11" i="5" s="1"/>
  <c r="I52" i="5"/>
  <c r="I77" i="5"/>
  <c r="I83" i="5"/>
  <c r="L83" i="5" s="1"/>
  <c r="I113" i="5"/>
  <c r="L113" i="5" s="1"/>
  <c r="J125" i="5"/>
  <c r="K131" i="5"/>
  <c r="I136" i="5"/>
  <c r="K136" i="5" s="1"/>
  <c r="G173" i="5"/>
  <c r="J187" i="5"/>
  <c r="M187" i="5" s="1"/>
  <c r="G204" i="5"/>
  <c r="G209" i="5"/>
  <c r="G219" i="5"/>
  <c r="G225" i="5"/>
  <c r="J302" i="5"/>
  <c r="N302" i="5" s="1"/>
  <c r="J308" i="5"/>
  <c r="M308" i="5" s="1"/>
  <c r="I214" i="5"/>
  <c r="L214" i="5" s="1"/>
  <c r="J355" i="5"/>
  <c r="N355" i="5" s="1"/>
  <c r="J362" i="5"/>
  <c r="M362" i="5" s="1"/>
  <c r="K104" i="5"/>
  <c r="L104" i="5"/>
  <c r="N50" i="5"/>
  <c r="K80" i="5"/>
  <c r="L80" i="5"/>
  <c r="L57" i="5"/>
  <c r="K57" i="5"/>
  <c r="L181" i="5"/>
  <c r="K181" i="5"/>
  <c r="L187" i="5"/>
  <c r="K187" i="5"/>
  <c r="K204" i="5"/>
  <c r="L204" i="5"/>
  <c r="L213" i="5"/>
  <c r="K213" i="5"/>
  <c r="M25" i="5"/>
  <c r="L169" i="5"/>
  <c r="K169" i="5"/>
  <c r="M31" i="5"/>
  <c r="M7" i="5"/>
  <c r="L118" i="5"/>
  <c r="K118" i="5"/>
  <c r="L175" i="5"/>
  <c r="K175" i="5"/>
  <c r="L14" i="5"/>
  <c r="K14" i="5"/>
  <c r="N67" i="5"/>
  <c r="N91" i="5"/>
  <c r="K92" i="5"/>
  <c r="L92" i="5"/>
  <c r="L195" i="5"/>
  <c r="K195" i="5"/>
  <c r="J13" i="5"/>
  <c r="I20" i="5"/>
  <c r="I23" i="5"/>
  <c r="L23" i="5" s="1"/>
  <c r="K26" i="5"/>
  <c r="G30" i="5"/>
  <c r="J37" i="5"/>
  <c r="N37" i="5" s="1"/>
  <c r="I41" i="5"/>
  <c r="L41" i="5" s="1"/>
  <c r="N48" i="5"/>
  <c r="G60" i="5"/>
  <c r="G66" i="5"/>
  <c r="G82" i="5"/>
  <c r="H88" i="5"/>
  <c r="H91" i="5"/>
  <c r="H94" i="5"/>
  <c r="G97" i="5"/>
  <c r="G106" i="5"/>
  <c r="L122" i="5"/>
  <c r="G124" i="5"/>
  <c r="I133" i="5"/>
  <c r="H139" i="5"/>
  <c r="J141" i="5"/>
  <c r="G154" i="5"/>
  <c r="G181" i="5"/>
  <c r="J183" i="5"/>
  <c r="M183" i="5" s="1"/>
  <c r="G187" i="5"/>
  <c r="J192" i="5"/>
  <c r="H196" i="5"/>
  <c r="I210" i="5"/>
  <c r="N301" i="5"/>
  <c r="M301" i="5"/>
  <c r="J133" i="5"/>
  <c r="J291" i="5"/>
  <c r="H7" i="5"/>
  <c r="G14" i="5"/>
  <c r="G24" i="5"/>
  <c r="G38" i="5"/>
  <c r="G42" i="5"/>
  <c r="H45" i="5"/>
  <c r="G49" i="5"/>
  <c r="H55" i="5"/>
  <c r="G64" i="5"/>
  <c r="K66" i="5"/>
  <c r="H70" i="5"/>
  <c r="H73" i="5"/>
  <c r="H76" i="5"/>
  <c r="I82" i="5"/>
  <c r="J88" i="5"/>
  <c r="J94" i="5"/>
  <c r="H100" i="5"/>
  <c r="I106" i="5"/>
  <c r="H112" i="5"/>
  <c r="G115" i="5"/>
  <c r="G118" i="5"/>
  <c r="K139" i="5"/>
  <c r="H144" i="5"/>
  <c r="G151" i="5"/>
  <c r="J171" i="5"/>
  <c r="M171" i="5" s="1"/>
  <c r="H177" i="5"/>
  <c r="M184" i="5"/>
  <c r="J196" i="5"/>
  <c r="H200" i="5"/>
  <c r="K206" i="5"/>
  <c r="L206" i="5"/>
  <c r="L225" i="5"/>
  <c r="K225" i="5"/>
  <c r="I324" i="5"/>
  <c r="L324" i="5" s="1"/>
  <c r="I325" i="5"/>
  <c r="K154" i="5"/>
  <c r="L154" i="5"/>
  <c r="J38" i="5"/>
  <c r="H64" i="5"/>
  <c r="G92" i="5"/>
  <c r="H115" i="5"/>
  <c r="H118" i="5"/>
  <c r="G125" i="5"/>
  <c r="G140" i="5"/>
  <c r="I140" i="5"/>
  <c r="N144" i="5"/>
  <c r="J151" i="5"/>
  <c r="G169" i="5"/>
  <c r="G175" i="5"/>
  <c r="J177" i="5"/>
  <c r="M177" i="5" s="1"/>
  <c r="I193" i="5"/>
  <c r="L193" i="5" s="1"/>
  <c r="G193" i="5"/>
  <c r="H260" i="5"/>
  <c r="I273" i="5"/>
  <c r="G273" i="5"/>
  <c r="N309" i="5"/>
  <c r="I318" i="5"/>
  <c r="L318" i="5" s="1"/>
  <c r="G318" i="5"/>
  <c r="N325" i="5"/>
  <c r="N146" i="5"/>
  <c r="J20" i="5"/>
  <c r="G148" i="5"/>
  <c r="I148" i="5"/>
  <c r="K148" i="5" s="1"/>
  <c r="L219" i="5"/>
  <c r="K219" i="5"/>
  <c r="J363" i="5"/>
  <c r="H24" i="5"/>
  <c r="H42" i="5"/>
  <c r="H49" i="5"/>
  <c r="J55" i="5"/>
  <c r="G61" i="5"/>
  <c r="J4" i="5"/>
  <c r="J14" i="5"/>
  <c r="H31" i="5"/>
  <c r="M52" i="5"/>
  <c r="H67" i="5"/>
  <c r="J70" i="5"/>
  <c r="J76" i="5"/>
  <c r="J100" i="5"/>
  <c r="J112" i="5"/>
  <c r="G123" i="5"/>
  <c r="H131" i="5"/>
  <c r="I158" i="5"/>
  <c r="L158" i="5" s="1"/>
  <c r="H169" i="5"/>
  <c r="H175" i="5"/>
  <c r="L177" i="5"/>
  <c r="G182" i="5"/>
  <c r="I182" i="5"/>
  <c r="L182" i="5" s="1"/>
  <c r="N185" i="5"/>
  <c r="J200" i="5"/>
  <c r="G207" i="5"/>
  <c r="H220" i="5"/>
  <c r="H249" i="5"/>
  <c r="J249" i="5"/>
  <c r="N249" i="5" s="1"/>
  <c r="I267" i="5"/>
  <c r="L267" i="5" s="1"/>
  <c r="G267" i="5"/>
  <c r="I281" i="5"/>
  <c r="G281" i="5"/>
  <c r="I327" i="5"/>
  <c r="K327" i="5" s="1"/>
  <c r="G327" i="5"/>
  <c r="I336" i="5"/>
  <c r="L336" i="5" s="1"/>
  <c r="G336" i="5"/>
  <c r="N127" i="5"/>
  <c r="N136" i="5"/>
  <c r="I286" i="5"/>
  <c r="L286" i="5" s="1"/>
  <c r="H58" i="5"/>
  <c r="I61" i="5"/>
  <c r="L61" i="5" s="1"/>
  <c r="J64" i="5"/>
  <c r="K70" i="5"/>
  <c r="K76" i="5"/>
  <c r="G80" i="5"/>
  <c r="M82" i="5"/>
  <c r="K100" i="5"/>
  <c r="G104" i="5"/>
  <c r="M106" i="5"/>
  <c r="G110" i="5"/>
  <c r="K112" i="5"/>
  <c r="J118" i="5"/>
  <c r="H121" i="5"/>
  <c r="H123" i="5"/>
  <c r="M127" i="5"/>
  <c r="J134" i="5"/>
  <c r="M134" i="5" s="1"/>
  <c r="G137" i="5"/>
  <c r="I137" i="5"/>
  <c r="L137" i="5" s="1"/>
  <c r="I145" i="5"/>
  <c r="J158" i="5"/>
  <c r="H204" i="5"/>
  <c r="H226" i="5"/>
  <c r="G328" i="5"/>
  <c r="I328" i="5"/>
  <c r="L328" i="5" s="1"/>
  <c r="N82" i="5"/>
  <c r="J98" i="5"/>
  <c r="N106" i="5"/>
  <c r="J123" i="5"/>
  <c r="I179" i="5"/>
  <c r="L179" i="5" s="1"/>
  <c r="G179" i="5"/>
  <c r="G216" i="5"/>
  <c r="N222" i="5"/>
  <c r="H274" i="5"/>
  <c r="J274" i="5"/>
  <c r="K277" i="5"/>
  <c r="L305" i="5"/>
  <c r="K305" i="5"/>
  <c r="G320" i="5"/>
  <c r="N343" i="5"/>
  <c r="I354" i="5"/>
  <c r="L354" i="5" s="1"/>
  <c r="G354" i="5"/>
  <c r="L60" i="5"/>
  <c r="I224" i="5"/>
  <c r="K224" i="5" s="1"/>
  <c r="G224" i="5"/>
  <c r="G5" i="5"/>
  <c r="H21" i="5"/>
  <c r="G32" i="5"/>
  <c r="H39" i="5"/>
  <c r="J53" i="5"/>
  <c r="H56" i="5"/>
  <c r="M58" i="5"/>
  <c r="H74" i="5"/>
  <c r="L98" i="5"/>
  <c r="K123" i="5"/>
  <c r="H128" i="5"/>
  <c r="H132" i="5"/>
  <c r="M156" i="5"/>
  <c r="H159" i="5"/>
  <c r="H165" i="5"/>
  <c r="G170" i="5"/>
  <c r="I170" i="5"/>
  <c r="L170" i="5" s="1"/>
  <c r="J182" i="5"/>
  <c r="G195" i="5"/>
  <c r="I207" i="5"/>
  <c r="H238" i="5"/>
  <c r="L255" i="5"/>
  <c r="K255" i="5"/>
  <c r="M150" i="5"/>
  <c r="H296" i="5"/>
  <c r="J296" i="5"/>
  <c r="J2" i="5"/>
  <c r="H12" i="5"/>
  <c r="J32" i="5"/>
  <c r="H36" i="5"/>
  <c r="N58" i="5"/>
  <c r="H68" i="5"/>
  <c r="J86" i="5"/>
  <c r="I89" i="5"/>
  <c r="L93" i="5"/>
  <c r="I95" i="5"/>
  <c r="L95" i="5" s="1"/>
  <c r="J116" i="5"/>
  <c r="M116" i="5" s="1"/>
  <c r="M122" i="5"/>
  <c r="G126" i="5"/>
  <c r="J132" i="5"/>
  <c r="G143" i="5"/>
  <c r="H156" i="5"/>
  <c r="H179" i="5"/>
  <c r="H186" i="5"/>
  <c r="N191" i="5"/>
  <c r="H195" i="5"/>
  <c r="G205" i="5"/>
  <c r="N228" i="5"/>
  <c r="M228" i="5"/>
  <c r="H244" i="5"/>
  <c r="H262" i="5"/>
  <c r="H269" i="5"/>
  <c r="J269" i="5"/>
  <c r="I321" i="5"/>
  <c r="G321" i="5"/>
  <c r="I360" i="5"/>
  <c r="G361" i="5"/>
  <c r="I361" i="5"/>
  <c r="M19" i="5"/>
  <c r="N153" i="5"/>
  <c r="K156" i="5"/>
  <c r="I167" i="5"/>
  <c r="L167" i="5" s="1"/>
  <c r="G167" i="5"/>
  <c r="H198" i="5"/>
  <c r="J283" i="5"/>
  <c r="H283" i="5"/>
  <c r="H338" i="5"/>
  <c r="J338" i="5"/>
  <c r="N126" i="5"/>
  <c r="L205" i="5"/>
  <c r="K205" i="5"/>
  <c r="G213" i="5"/>
  <c r="J252" i="5"/>
  <c r="H252" i="5"/>
  <c r="H6" i="5"/>
  <c r="J26" i="5"/>
  <c r="J51" i="5"/>
  <c r="M51" i="5" s="1"/>
  <c r="K54" i="5"/>
  <c r="G91" i="5"/>
  <c r="L117" i="5"/>
  <c r="I119" i="5"/>
  <c r="L119" i="5" s="1"/>
  <c r="K126" i="5"/>
  <c r="M146" i="5"/>
  <c r="N150" i="5"/>
  <c r="H167" i="5"/>
  <c r="H189" i="5"/>
  <c r="J209" i="5"/>
  <c r="N209" i="5" s="1"/>
  <c r="M222" i="5"/>
  <c r="G223" i="5"/>
  <c r="I223" i="5"/>
  <c r="L223" i="5" s="1"/>
  <c r="N246" i="5"/>
  <c r="M246" i="5"/>
  <c r="M258" i="5"/>
  <c r="N264" i="5"/>
  <c r="M264" i="5"/>
  <c r="J289" i="5"/>
  <c r="M289" i="5" s="1"/>
  <c r="I290" i="5"/>
  <c r="G290" i="5"/>
  <c r="J300" i="5"/>
  <c r="M300" i="5" s="1"/>
  <c r="G301" i="5"/>
  <c r="J331" i="5"/>
  <c r="M331" i="5" s="1"/>
  <c r="J339" i="5"/>
  <c r="N349" i="5"/>
  <c r="I302" i="5"/>
  <c r="L302" i="5" s="1"/>
  <c r="I312" i="5"/>
  <c r="L312" i="5" s="1"/>
  <c r="J319" i="5"/>
  <c r="I330" i="5"/>
  <c r="L330" i="5" s="1"/>
  <c r="J237" i="5"/>
  <c r="H248" i="5"/>
  <c r="J255" i="5"/>
  <c r="N255" i="5" s="1"/>
  <c r="H266" i="5"/>
  <c r="G269" i="5"/>
  <c r="G274" i="5"/>
  <c r="G291" i="5"/>
  <c r="G300" i="5"/>
  <c r="I316" i="5"/>
  <c r="L316" i="5" s="1"/>
  <c r="I334" i="5"/>
  <c r="L334" i="5" s="1"/>
  <c r="I352" i="5"/>
  <c r="L352" i="5" s="1"/>
  <c r="G363" i="5"/>
  <c r="I367" i="5"/>
  <c r="L367" i="5" s="1"/>
  <c r="J272" i="5"/>
  <c r="M272" i="5" s="1"/>
  <c r="I289" i="5"/>
  <c r="L289" i="5" s="1"/>
  <c r="I313" i="5"/>
  <c r="I331" i="5"/>
  <c r="L363" i="5"/>
  <c r="N216" i="5"/>
  <c r="G339" i="5"/>
  <c r="J368" i="5"/>
  <c r="N368" i="5" s="1"/>
  <c r="M216" i="5"/>
  <c r="H228" i="5"/>
  <c r="K231" i="5"/>
  <c r="H246" i="5"/>
  <c r="H256" i="5"/>
  <c r="H264" i="5"/>
  <c r="K303" i="5"/>
  <c r="H325" i="5"/>
  <c r="J350" i="5"/>
  <c r="H361" i="5"/>
  <c r="I364" i="5"/>
  <c r="L364" i="5" s="1"/>
  <c r="H224" i="5"/>
  <c r="G239" i="5"/>
  <c r="H273" i="5"/>
  <c r="G295" i="5"/>
  <c r="H301" i="5"/>
  <c r="I310" i="5"/>
  <c r="L310" i="5" s="1"/>
  <c r="J314" i="5"/>
  <c r="J332" i="5"/>
  <c r="L343" i="5"/>
  <c r="H347" i="5"/>
  <c r="G357" i="5"/>
  <c r="G369" i="5"/>
  <c r="J267" i="5"/>
  <c r="N267" i="5" s="1"/>
  <c r="J281" i="5"/>
  <c r="J290" i="5"/>
  <c r="H293" i="5"/>
  <c r="M303" i="5"/>
  <c r="I307" i="5"/>
  <c r="L357" i="5"/>
  <c r="M270" i="5"/>
  <c r="H240" i="5"/>
  <c r="M243" i="5"/>
  <c r="H250" i="5"/>
  <c r="H258" i="5"/>
  <c r="H268" i="5"/>
  <c r="N270" i="5"/>
  <c r="H285" i="5"/>
  <c r="G315" i="5"/>
  <c r="I322" i="5"/>
  <c r="L322" i="5" s="1"/>
  <c r="H341" i="5"/>
  <c r="G351" i="5"/>
  <c r="I370" i="5"/>
  <c r="L370" i="5" s="1"/>
  <c r="J215" i="5"/>
  <c r="G233" i="5"/>
  <c r="K243" i="5"/>
  <c r="J261" i="5"/>
  <c r="G282" i="5"/>
  <c r="I285" i="5"/>
  <c r="L285" i="5" s="1"/>
  <c r="G302" i="5"/>
  <c r="G304" i="5"/>
  <c r="M307" i="5"/>
  <c r="L315" i="5"/>
  <c r="I319" i="5"/>
  <c r="J326" i="5"/>
  <c r="G333" i="5"/>
  <c r="L351" i="5"/>
  <c r="I355" i="5"/>
  <c r="I358" i="5"/>
  <c r="L358" i="5" s="1"/>
  <c r="J366" i="2"/>
  <c r="N366" i="2" s="1"/>
  <c r="J215" i="2"/>
  <c r="J29" i="2"/>
  <c r="J353" i="2"/>
  <c r="M353" i="2" s="1"/>
  <c r="J188" i="2"/>
  <c r="N188" i="2" s="1"/>
  <c r="J327" i="2"/>
  <c r="J173" i="2"/>
  <c r="N173" i="2" s="1"/>
  <c r="N195" i="2"/>
  <c r="J326" i="2"/>
  <c r="J287" i="2"/>
  <c r="M287" i="2" s="1"/>
  <c r="J100" i="2"/>
  <c r="M100" i="2" s="1"/>
  <c r="J257" i="2"/>
  <c r="M257" i="2" s="1"/>
  <c r="J86" i="2"/>
  <c r="M86" i="2" s="1"/>
  <c r="J245" i="2"/>
  <c r="J59" i="2"/>
  <c r="N59" i="2" s="1"/>
  <c r="J244" i="2"/>
  <c r="M244" i="2" s="1"/>
  <c r="J58" i="2"/>
  <c r="M58" i="2" s="1"/>
  <c r="J39" i="2"/>
  <c r="M39" i="2" s="1"/>
  <c r="M15" i="5"/>
  <c r="N15" i="5"/>
  <c r="L9" i="5"/>
  <c r="K9" i="5"/>
  <c r="L33" i="5"/>
  <c r="K33" i="5"/>
  <c r="N59" i="5"/>
  <c r="M59" i="5"/>
  <c r="N22" i="5"/>
  <c r="M22" i="5"/>
  <c r="L3" i="5"/>
  <c r="K3" i="5"/>
  <c r="M9" i="5"/>
  <c r="N9" i="5"/>
  <c r="N16" i="5"/>
  <c r="M16" i="5"/>
  <c r="M33" i="5"/>
  <c r="N33" i="5"/>
  <c r="L55" i="5"/>
  <c r="K55" i="5"/>
  <c r="K13" i="5"/>
  <c r="L13" i="5"/>
  <c r="L37" i="5"/>
  <c r="K37" i="5"/>
  <c r="M3" i="5"/>
  <c r="N3" i="5"/>
  <c r="K7" i="5"/>
  <c r="L7" i="5"/>
  <c r="K38" i="5"/>
  <c r="L38" i="5"/>
  <c r="L45" i="5"/>
  <c r="K45" i="5"/>
  <c r="L49" i="5"/>
  <c r="K49" i="5"/>
  <c r="M45" i="5"/>
  <c r="N45" i="5"/>
  <c r="N10" i="5"/>
  <c r="M10" i="5"/>
  <c r="K31" i="5"/>
  <c r="L31" i="5"/>
  <c r="N34" i="5"/>
  <c r="M34" i="5"/>
  <c r="L27" i="5"/>
  <c r="K27" i="5"/>
  <c r="L25" i="5"/>
  <c r="K25" i="5"/>
  <c r="M27" i="5"/>
  <c r="N27" i="5"/>
  <c r="K43" i="5"/>
  <c r="L43" i="5"/>
  <c r="L21" i="5"/>
  <c r="K21" i="5"/>
  <c r="K32" i="5"/>
  <c r="L32" i="5"/>
  <c r="L39" i="5"/>
  <c r="K39" i="5"/>
  <c r="K19" i="5"/>
  <c r="L19" i="5"/>
  <c r="M39" i="5"/>
  <c r="N39" i="5"/>
  <c r="L15" i="5"/>
  <c r="K15" i="5"/>
  <c r="M28" i="5"/>
  <c r="K44" i="5"/>
  <c r="L44" i="5"/>
  <c r="K62" i="5"/>
  <c r="L62" i="5"/>
  <c r="J54" i="5"/>
  <c r="K83" i="5"/>
  <c r="J96" i="5"/>
  <c r="J120" i="5"/>
  <c r="H120" i="5"/>
  <c r="N134" i="5"/>
  <c r="G194" i="5"/>
  <c r="I194" i="5"/>
  <c r="M199" i="5"/>
  <c r="N199" i="5"/>
  <c r="J137" i="5"/>
  <c r="H137" i="5"/>
  <c r="I147" i="5"/>
  <c r="G147" i="5"/>
  <c r="K155" i="5"/>
  <c r="L155" i="5"/>
  <c r="N170" i="5"/>
  <c r="M170" i="5"/>
  <c r="J194" i="5"/>
  <c r="H194" i="5"/>
  <c r="L317" i="5"/>
  <c r="K317" i="5"/>
  <c r="N360" i="5"/>
  <c r="M360" i="5"/>
  <c r="H5" i="5"/>
  <c r="J6" i="5"/>
  <c r="H11" i="5"/>
  <c r="J12" i="5"/>
  <c r="H17" i="5"/>
  <c r="J18" i="5"/>
  <c r="H23" i="5"/>
  <c r="J24" i="5"/>
  <c r="H29" i="5"/>
  <c r="J30" i="5"/>
  <c r="H35" i="5"/>
  <c r="J36" i="5"/>
  <c r="H41" i="5"/>
  <c r="J42" i="5"/>
  <c r="H47" i="5"/>
  <c r="K48" i="5"/>
  <c r="K51" i="5"/>
  <c r="H54" i="5"/>
  <c r="I59" i="5"/>
  <c r="G63" i="5"/>
  <c r="K64" i="5"/>
  <c r="K68" i="5"/>
  <c r="I75" i="5"/>
  <c r="J84" i="5"/>
  <c r="L86" i="5"/>
  <c r="I87" i="5"/>
  <c r="G87" i="5"/>
  <c r="M91" i="5"/>
  <c r="I102" i="5"/>
  <c r="G102" i="5"/>
  <c r="N115" i="5"/>
  <c r="M115" i="5"/>
  <c r="L120" i="5"/>
  <c r="K120" i="5"/>
  <c r="L125" i="5"/>
  <c r="K125" i="5"/>
  <c r="I142" i="5"/>
  <c r="J147" i="5"/>
  <c r="J155" i="5"/>
  <c r="H155" i="5"/>
  <c r="K158" i="5"/>
  <c r="G168" i="5"/>
  <c r="I168" i="5"/>
  <c r="K309" i="5"/>
  <c r="L309" i="5"/>
  <c r="J102" i="5"/>
  <c r="K105" i="5"/>
  <c r="J138" i="5"/>
  <c r="H138" i="5"/>
  <c r="K144" i="5"/>
  <c r="K12" i="5"/>
  <c r="G46" i="5"/>
  <c r="G50" i="5"/>
  <c r="J5" i="5"/>
  <c r="L6" i="5"/>
  <c r="N7" i="5"/>
  <c r="H10" i="5"/>
  <c r="J11" i="5"/>
  <c r="N13" i="5"/>
  <c r="H16" i="5"/>
  <c r="J17" i="5"/>
  <c r="N19" i="5"/>
  <c r="H22" i="5"/>
  <c r="J23" i="5"/>
  <c r="L24" i="5"/>
  <c r="H28" i="5"/>
  <c r="J29" i="5"/>
  <c r="L30" i="5"/>
  <c r="N31" i="5"/>
  <c r="H34" i="5"/>
  <c r="J35" i="5"/>
  <c r="L36" i="5"/>
  <c r="H40" i="5"/>
  <c r="J41" i="5"/>
  <c r="L42" i="5"/>
  <c r="N43" i="5"/>
  <c r="H46" i="5"/>
  <c r="J47" i="5"/>
  <c r="M48" i="5"/>
  <c r="G67" i="5"/>
  <c r="J77" i="5"/>
  <c r="H77" i="5"/>
  <c r="H102" i="5"/>
  <c r="J107" i="5"/>
  <c r="H107" i="5"/>
  <c r="L110" i="5"/>
  <c r="L130" i="5"/>
  <c r="G142" i="5"/>
  <c r="M144" i="5"/>
  <c r="I221" i="5"/>
  <c r="G221" i="5"/>
  <c r="N68" i="5"/>
  <c r="M68" i="5"/>
  <c r="I84" i="5"/>
  <c r="G84" i="5"/>
  <c r="J101" i="5"/>
  <c r="H101" i="5"/>
  <c r="G16" i="5"/>
  <c r="G3" i="5"/>
  <c r="I4" i="5"/>
  <c r="K5" i="5"/>
  <c r="G9" i="5"/>
  <c r="I10" i="5"/>
  <c r="G15" i="5"/>
  <c r="I16" i="5"/>
  <c r="K17" i="5"/>
  <c r="G21" i="5"/>
  <c r="I22" i="5"/>
  <c r="G27" i="5"/>
  <c r="I28" i="5"/>
  <c r="K29" i="5"/>
  <c r="G33" i="5"/>
  <c r="I34" i="5"/>
  <c r="G39" i="5"/>
  <c r="I40" i="5"/>
  <c r="K41" i="5"/>
  <c r="G45" i="5"/>
  <c r="I46" i="5"/>
  <c r="K47" i="5"/>
  <c r="I50" i="5"/>
  <c r="G53" i="5"/>
  <c r="I56" i="5"/>
  <c r="I69" i="5"/>
  <c r="L77" i="5"/>
  <c r="K77" i="5"/>
  <c r="J89" i="5"/>
  <c r="H89" i="5"/>
  <c r="N97" i="5"/>
  <c r="M97" i="5"/>
  <c r="I108" i="5"/>
  <c r="G108" i="5"/>
  <c r="M131" i="5"/>
  <c r="N131" i="5"/>
  <c r="L138" i="5"/>
  <c r="K138" i="5"/>
  <c r="L143" i="5"/>
  <c r="K143" i="5"/>
  <c r="G22" i="5"/>
  <c r="G28" i="5"/>
  <c r="I63" i="5"/>
  <c r="I53" i="5"/>
  <c r="J60" i="5"/>
  <c r="J65" i="5"/>
  <c r="H65" i="5"/>
  <c r="I67" i="5"/>
  <c r="I78" i="5"/>
  <c r="G78" i="5"/>
  <c r="N80" i="5"/>
  <c r="M80" i="5"/>
  <c r="L89" i="5"/>
  <c r="K89" i="5"/>
  <c r="I90" i="5"/>
  <c r="G90" i="5"/>
  <c r="J108" i="5"/>
  <c r="M125" i="5"/>
  <c r="N125" i="5"/>
  <c r="G128" i="5"/>
  <c r="I128" i="5"/>
  <c r="M135" i="5"/>
  <c r="L165" i="5"/>
  <c r="K165" i="5"/>
  <c r="J78" i="5"/>
  <c r="J90" i="5"/>
  <c r="J113" i="5"/>
  <c r="H113" i="5"/>
  <c r="K121" i="5"/>
  <c r="L217" i="5"/>
  <c r="K217" i="5"/>
  <c r="L218" i="5"/>
  <c r="K218" i="5"/>
  <c r="H59" i="5"/>
  <c r="N86" i="5"/>
  <c r="M86" i="5"/>
  <c r="H60" i="5"/>
  <c r="M67" i="5"/>
  <c r="J71" i="5"/>
  <c r="H71" i="5"/>
  <c r="H78" i="5"/>
  <c r="H90" i="5"/>
  <c r="N103" i="5"/>
  <c r="M103" i="5"/>
  <c r="I114" i="5"/>
  <c r="G114" i="5"/>
  <c r="I132" i="5"/>
  <c r="G132" i="5"/>
  <c r="M149" i="5"/>
  <c r="N149" i="5"/>
  <c r="L212" i="5"/>
  <c r="K212" i="5"/>
  <c r="G4" i="5"/>
  <c r="G7" i="5"/>
  <c r="G13" i="5"/>
  <c r="G19" i="5"/>
  <c r="G25" i="5"/>
  <c r="G31" i="5"/>
  <c r="G37" i="5"/>
  <c r="G43" i="5"/>
  <c r="M50" i="5"/>
  <c r="H57" i="5"/>
  <c r="J57" i="5"/>
  <c r="K58" i="5"/>
  <c r="I79" i="5"/>
  <c r="I81" i="5"/>
  <c r="J114" i="5"/>
  <c r="M143" i="5"/>
  <c r="N143" i="5"/>
  <c r="G146" i="5"/>
  <c r="I146" i="5"/>
  <c r="I178" i="5"/>
  <c r="G178" i="5"/>
  <c r="G10" i="5"/>
  <c r="N62" i="5"/>
  <c r="M62" i="5"/>
  <c r="J66" i="5"/>
  <c r="I72" i="5"/>
  <c r="G72" i="5"/>
  <c r="J95" i="5"/>
  <c r="H95" i="5"/>
  <c r="J119" i="5"/>
  <c r="H119" i="5"/>
  <c r="I129" i="5"/>
  <c r="G129" i="5"/>
  <c r="J152" i="5"/>
  <c r="I73" i="5"/>
  <c r="G73" i="5"/>
  <c r="J72" i="5"/>
  <c r="N74" i="5"/>
  <c r="M74" i="5"/>
  <c r="J83" i="5"/>
  <c r="H83" i="5"/>
  <c r="I96" i="5"/>
  <c r="G96" i="5"/>
  <c r="N109" i="5"/>
  <c r="M109" i="5"/>
  <c r="K124" i="5"/>
  <c r="L124" i="5"/>
  <c r="J129" i="5"/>
  <c r="L150" i="5"/>
  <c r="K150" i="5"/>
  <c r="H152" i="5"/>
  <c r="L173" i="5"/>
  <c r="K173" i="5"/>
  <c r="J63" i="5"/>
  <c r="J69" i="5"/>
  <c r="J75" i="5"/>
  <c r="H80" i="5"/>
  <c r="J81" i="5"/>
  <c r="H86" i="5"/>
  <c r="J87" i="5"/>
  <c r="H92" i="5"/>
  <c r="J93" i="5"/>
  <c r="H98" i="5"/>
  <c r="J99" i="5"/>
  <c r="H104" i="5"/>
  <c r="J105" i="5"/>
  <c r="H110" i="5"/>
  <c r="J111" i="5"/>
  <c r="H116" i="5"/>
  <c r="J117" i="5"/>
  <c r="H135" i="5"/>
  <c r="H158" i="5"/>
  <c r="J160" i="5"/>
  <c r="I180" i="5"/>
  <c r="J193" i="5"/>
  <c r="H193" i="5"/>
  <c r="H199" i="5"/>
  <c r="I85" i="5"/>
  <c r="I91" i="5"/>
  <c r="I97" i="5"/>
  <c r="I103" i="5"/>
  <c r="I109" i="5"/>
  <c r="I115" i="5"/>
  <c r="J130" i="5"/>
  <c r="J148" i="5"/>
  <c r="J168" i="5"/>
  <c r="H168" i="5"/>
  <c r="L249" i="5"/>
  <c r="K249" i="5"/>
  <c r="J157" i="5"/>
  <c r="L161" i="5"/>
  <c r="K161" i="5"/>
  <c r="K183" i="5"/>
  <c r="N189" i="5"/>
  <c r="M189" i="5"/>
  <c r="M191" i="5"/>
  <c r="G202" i="5"/>
  <c r="I202" i="5"/>
  <c r="L224" i="5"/>
  <c r="H124" i="5"/>
  <c r="K134" i="5"/>
  <c r="K152" i="5"/>
  <c r="L176" i="5"/>
  <c r="K176" i="5"/>
  <c r="L200" i="5"/>
  <c r="N207" i="5"/>
  <c r="M207" i="5"/>
  <c r="G150" i="5"/>
  <c r="I166" i="5"/>
  <c r="G166" i="5"/>
  <c r="G184" i="5"/>
  <c r="I184" i="5"/>
  <c r="H219" i="5"/>
  <c r="J219" i="5"/>
  <c r="L287" i="5"/>
  <c r="K287" i="5"/>
  <c r="J166" i="5"/>
  <c r="H166" i="5"/>
  <c r="J174" i="5"/>
  <c r="H174" i="5"/>
  <c r="N179" i="5"/>
  <c r="M179" i="5"/>
  <c r="I203" i="5"/>
  <c r="G203" i="5"/>
  <c r="M205" i="5"/>
  <c r="N205" i="5"/>
  <c r="N281" i="5"/>
  <c r="M281" i="5"/>
  <c r="H284" i="5"/>
  <c r="J284" i="5"/>
  <c r="K151" i="5"/>
  <c r="I174" i="5"/>
  <c r="N184" i="5"/>
  <c r="K198" i="5"/>
  <c r="L198" i="5"/>
  <c r="I226" i="5"/>
  <c r="G226" i="5"/>
  <c r="L261" i="5"/>
  <c r="K261" i="5"/>
  <c r="L276" i="5"/>
  <c r="K276" i="5"/>
  <c r="K282" i="5"/>
  <c r="L282" i="5"/>
  <c r="G93" i="5"/>
  <c r="G99" i="5"/>
  <c r="K101" i="5"/>
  <c r="G105" i="5"/>
  <c r="K107" i="5"/>
  <c r="G111" i="5"/>
  <c r="K113" i="5"/>
  <c r="G117" i="5"/>
  <c r="M124" i="5"/>
  <c r="H127" i="5"/>
  <c r="G131" i="5"/>
  <c r="H136" i="5"/>
  <c r="H145" i="5"/>
  <c r="G149" i="5"/>
  <c r="I153" i="5"/>
  <c r="G153" i="5"/>
  <c r="G156" i="5"/>
  <c r="L164" i="5"/>
  <c r="I185" i="5"/>
  <c r="G185" i="5"/>
  <c r="G190" i="5"/>
  <c r="I190" i="5"/>
  <c r="L237" i="5"/>
  <c r="K237" i="5"/>
  <c r="I271" i="5"/>
  <c r="G271" i="5"/>
  <c r="N276" i="5"/>
  <c r="M276" i="5"/>
  <c r="M151" i="5"/>
  <c r="I160" i="5"/>
  <c r="G160" i="5"/>
  <c r="H162" i="5"/>
  <c r="I172" i="5"/>
  <c r="G172" i="5"/>
  <c r="H190" i="5"/>
  <c r="G208" i="5"/>
  <c r="I208" i="5"/>
  <c r="L211" i="5"/>
  <c r="K211" i="5"/>
  <c r="J271" i="5"/>
  <c r="H271" i="5"/>
  <c r="N167" i="5"/>
  <c r="M167" i="5"/>
  <c r="J180" i="5"/>
  <c r="H180" i="5"/>
  <c r="I188" i="5"/>
  <c r="G188" i="5"/>
  <c r="N190" i="5"/>
  <c r="M190" i="5"/>
  <c r="L199" i="5"/>
  <c r="K199" i="5"/>
  <c r="J208" i="5"/>
  <c r="H208" i="5"/>
  <c r="M165" i="5"/>
  <c r="K191" i="5"/>
  <c r="K209" i="5"/>
  <c r="J217" i="5"/>
  <c r="L235" i="5"/>
  <c r="K235" i="5"/>
  <c r="K244" i="5"/>
  <c r="L247" i="5"/>
  <c r="K247" i="5"/>
  <c r="K256" i="5"/>
  <c r="L259" i="5"/>
  <c r="K259" i="5"/>
  <c r="K269" i="5"/>
  <c r="L269" i="5"/>
  <c r="I279" i="5"/>
  <c r="G279" i="5"/>
  <c r="M320" i="5"/>
  <c r="N320" i="5"/>
  <c r="K339" i="5"/>
  <c r="L339" i="5"/>
  <c r="J163" i="5"/>
  <c r="J169" i="5"/>
  <c r="J175" i="5"/>
  <c r="J181" i="5"/>
  <c r="J186" i="5"/>
  <c r="J195" i="5"/>
  <c r="J204" i="5"/>
  <c r="H235" i="5"/>
  <c r="I240" i="5"/>
  <c r="G240" i="5"/>
  <c r="H247" i="5"/>
  <c r="I252" i="5"/>
  <c r="G252" i="5"/>
  <c r="H259" i="5"/>
  <c r="I264" i="5"/>
  <c r="G264" i="5"/>
  <c r="L274" i="5"/>
  <c r="K274" i="5"/>
  <c r="L288" i="5"/>
  <c r="K288" i="5"/>
  <c r="N339" i="5"/>
  <c r="M339" i="5"/>
  <c r="J221" i="5"/>
  <c r="L228" i="5"/>
  <c r="L230" i="5"/>
  <c r="K233" i="5"/>
  <c r="L233" i="5"/>
  <c r="G235" i="5"/>
  <c r="L242" i="5"/>
  <c r="K245" i="5"/>
  <c r="L245" i="5"/>
  <c r="G247" i="5"/>
  <c r="L254" i="5"/>
  <c r="K257" i="5"/>
  <c r="L257" i="5"/>
  <c r="G259" i="5"/>
  <c r="J288" i="5"/>
  <c r="H288" i="5"/>
  <c r="H336" i="5"/>
  <c r="J336" i="5"/>
  <c r="M364" i="5"/>
  <c r="N364" i="5"/>
  <c r="K227" i="5"/>
  <c r="L227" i="5"/>
  <c r="J233" i="5"/>
  <c r="H233" i="5"/>
  <c r="N235" i="5"/>
  <c r="M235" i="5"/>
  <c r="J245" i="5"/>
  <c r="H245" i="5"/>
  <c r="N247" i="5"/>
  <c r="M247" i="5"/>
  <c r="J257" i="5"/>
  <c r="H257" i="5"/>
  <c r="M259" i="5"/>
  <c r="L272" i="5"/>
  <c r="K272" i="5"/>
  <c r="L280" i="5"/>
  <c r="K280" i="5"/>
  <c r="L291" i="5"/>
  <c r="K291" i="5"/>
  <c r="L304" i="5"/>
  <c r="K304" i="5"/>
  <c r="M314" i="5"/>
  <c r="N314" i="5"/>
  <c r="H184" i="5"/>
  <c r="H202" i="5"/>
  <c r="K214" i="5"/>
  <c r="J280" i="5"/>
  <c r="L296" i="5"/>
  <c r="K296" i="5"/>
  <c r="L299" i="5"/>
  <c r="K299" i="5"/>
  <c r="H172" i="5"/>
  <c r="H178" i="5"/>
  <c r="H188" i="5"/>
  <c r="G197" i="5"/>
  <c r="J198" i="5"/>
  <c r="H206" i="5"/>
  <c r="I216" i="5"/>
  <c r="G218" i="5"/>
  <c r="K223" i="5"/>
  <c r="G229" i="5"/>
  <c r="L283" i="5"/>
  <c r="K283" i="5"/>
  <c r="N354" i="5"/>
  <c r="M354" i="5"/>
  <c r="G159" i="5"/>
  <c r="G165" i="5"/>
  <c r="G171" i="5"/>
  <c r="G177" i="5"/>
  <c r="G183" i="5"/>
  <c r="M185" i="5"/>
  <c r="G192" i="5"/>
  <c r="G210" i="5"/>
  <c r="I220" i="5"/>
  <c r="G220" i="5"/>
  <c r="N223" i="5"/>
  <c r="J225" i="5"/>
  <c r="J227" i="5"/>
  <c r="J229" i="5"/>
  <c r="J231" i="5"/>
  <c r="K238" i="5"/>
  <c r="L241" i="5"/>
  <c r="K241" i="5"/>
  <c r="K250" i="5"/>
  <c r="L253" i="5"/>
  <c r="K253" i="5"/>
  <c r="K262" i="5"/>
  <c r="L265" i="5"/>
  <c r="K265" i="5"/>
  <c r="I270" i="5"/>
  <c r="G270" i="5"/>
  <c r="I275" i="5"/>
  <c r="G275" i="5"/>
  <c r="H280" i="5"/>
  <c r="J305" i="5"/>
  <c r="H305" i="5"/>
  <c r="H312" i="5"/>
  <c r="J312" i="5"/>
  <c r="K333" i="5"/>
  <c r="L333" i="5"/>
  <c r="K229" i="5"/>
  <c r="I234" i="5"/>
  <c r="G234" i="5"/>
  <c r="H241" i="5"/>
  <c r="I246" i="5"/>
  <c r="G246" i="5"/>
  <c r="H253" i="5"/>
  <c r="I258" i="5"/>
  <c r="G258" i="5"/>
  <c r="H265" i="5"/>
  <c r="J275" i="5"/>
  <c r="H275" i="5"/>
  <c r="K278" i="5"/>
  <c r="L278" i="5"/>
  <c r="I292" i="5"/>
  <c r="G292" i="5"/>
  <c r="H330" i="5"/>
  <c r="J330" i="5"/>
  <c r="K197" i="5"/>
  <c r="J213" i="5"/>
  <c r="G215" i="5"/>
  <c r="L236" i="5"/>
  <c r="K239" i="5"/>
  <c r="L239" i="5"/>
  <c r="G241" i="5"/>
  <c r="N243" i="5"/>
  <c r="L248" i="5"/>
  <c r="K251" i="5"/>
  <c r="L251" i="5"/>
  <c r="G253" i="5"/>
  <c r="L260" i="5"/>
  <c r="K263" i="5"/>
  <c r="L263" i="5"/>
  <c r="G265" i="5"/>
  <c r="J297" i="5"/>
  <c r="H297" i="5"/>
  <c r="G228" i="5"/>
  <c r="J239" i="5"/>
  <c r="H239" i="5"/>
  <c r="J241" i="5"/>
  <c r="J251" i="5"/>
  <c r="H251" i="5"/>
  <c r="J253" i="5"/>
  <c r="J263" i="5"/>
  <c r="H263" i="5"/>
  <c r="I284" i="5"/>
  <c r="G284" i="5"/>
  <c r="K295" i="5"/>
  <c r="L295" i="5"/>
  <c r="L300" i="5"/>
  <c r="K300" i="5"/>
  <c r="J214" i="5"/>
  <c r="J220" i="5"/>
  <c r="J226" i="5"/>
  <c r="J232" i="5"/>
  <c r="J238" i="5"/>
  <c r="J244" i="5"/>
  <c r="J250" i="5"/>
  <c r="J256" i="5"/>
  <c r="J262" i="5"/>
  <c r="H267" i="5"/>
  <c r="J268" i="5"/>
  <c r="G276" i="5"/>
  <c r="H281" i="5"/>
  <c r="G285" i="5"/>
  <c r="G289" i="5"/>
  <c r="K298" i="5"/>
  <c r="H300" i="5"/>
  <c r="K306" i="5"/>
  <c r="L323" i="5"/>
  <c r="K323" i="5"/>
  <c r="N338" i="5"/>
  <c r="H342" i="5"/>
  <c r="N351" i="5"/>
  <c r="M351" i="5"/>
  <c r="H324" i="5"/>
  <c r="N342" i="5"/>
  <c r="M342" i="5"/>
  <c r="J358" i="5"/>
  <c r="H358" i="5"/>
  <c r="J212" i="5"/>
  <c r="J218" i="5"/>
  <c r="J224" i="5"/>
  <c r="J230" i="5"/>
  <c r="J236" i="5"/>
  <c r="J242" i="5"/>
  <c r="J248" i="5"/>
  <c r="J254" i="5"/>
  <c r="J260" i="5"/>
  <c r="J266" i="5"/>
  <c r="K297" i="5"/>
  <c r="J299" i="5"/>
  <c r="H318" i="5"/>
  <c r="N327" i="5"/>
  <c r="J352" i="5"/>
  <c r="H352" i="5"/>
  <c r="N369" i="5"/>
  <c r="M369" i="5"/>
  <c r="G283" i="5"/>
  <c r="H292" i="5"/>
  <c r="K293" i="5"/>
  <c r="G296" i="5"/>
  <c r="G299" i="5"/>
  <c r="N321" i="5"/>
  <c r="M321" i="5"/>
  <c r="J346" i="5"/>
  <c r="H346" i="5"/>
  <c r="L365" i="5"/>
  <c r="K365" i="5"/>
  <c r="J304" i="5"/>
  <c r="H304" i="5"/>
  <c r="M309" i="5"/>
  <c r="J324" i="5"/>
  <c r="L327" i="5"/>
  <c r="J340" i="5"/>
  <c r="H340" i="5"/>
  <c r="L359" i="5"/>
  <c r="K359" i="5"/>
  <c r="L369" i="5"/>
  <c r="J292" i="5"/>
  <c r="J310" i="5"/>
  <c r="H310" i="5"/>
  <c r="N318" i="5"/>
  <c r="M318" i="5"/>
  <c r="J334" i="5"/>
  <c r="H334" i="5"/>
  <c r="L353" i="5"/>
  <c r="K353" i="5"/>
  <c r="J366" i="5"/>
  <c r="H366" i="5"/>
  <c r="G278" i="5"/>
  <c r="H291" i="5"/>
  <c r="I301" i="5"/>
  <c r="G308" i="5"/>
  <c r="I308" i="5"/>
  <c r="J328" i="5"/>
  <c r="H328" i="5"/>
  <c r="L347" i="5"/>
  <c r="K347" i="5"/>
  <c r="G232" i="5"/>
  <c r="G238" i="5"/>
  <c r="G244" i="5"/>
  <c r="G250" i="5"/>
  <c r="G256" i="5"/>
  <c r="G262" i="5"/>
  <c r="G268" i="5"/>
  <c r="G286" i="5"/>
  <c r="J287" i="5"/>
  <c r="G294" i="5"/>
  <c r="J298" i="5"/>
  <c r="H298" i="5"/>
  <c r="H306" i="5"/>
  <c r="J322" i="5"/>
  <c r="H322" i="5"/>
  <c r="L341" i="5"/>
  <c r="K341" i="5"/>
  <c r="H360" i="5"/>
  <c r="I311" i="5"/>
  <c r="G311" i="5"/>
  <c r="J316" i="5"/>
  <c r="H316" i="5"/>
  <c r="L335" i="5"/>
  <c r="K335" i="5"/>
  <c r="H354" i="5"/>
  <c r="N363" i="5"/>
  <c r="M363" i="5"/>
  <c r="J306" i="5"/>
  <c r="G314" i="5"/>
  <c r="I314" i="5"/>
  <c r="L329" i="5"/>
  <c r="K329" i="5"/>
  <c r="N344" i="5"/>
  <c r="H348" i="5"/>
  <c r="L371" i="5"/>
  <c r="K371" i="5"/>
  <c r="G307" i="5"/>
  <c r="G313" i="5"/>
  <c r="G319" i="5"/>
  <c r="I320" i="5"/>
  <c r="G325" i="5"/>
  <c r="I326" i="5"/>
  <c r="G331" i="5"/>
  <c r="I332" i="5"/>
  <c r="G337" i="5"/>
  <c r="I338" i="5"/>
  <c r="G343" i="5"/>
  <c r="I344" i="5"/>
  <c r="G349" i="5"/>
  <c r="I350" i="5"/>
  <c r="G355" i="5"/>
  <c r="I356" i="5"/>
  <c r="I362" i="5"/>
  <c r="G367" i="5"/>
  <c r="I368" i="5"/>
  <c r="G317" i="5"/>
  <c r="G323" i="5"/>
  <c r="G329" i="5"/>
  <c r="G335" i="5"/>
  <c r="G341" i="5"/>
  <c r="G347" i="5"/>
  <c r="G353" i="5"/>
  <c r="G359" i="5"/>
  <c r="G365" i="5"/>
  <c r="G371" i="5"/>
  <c r="H365" i="5"/>
  <c r="H371" i="5"/>
  <c r="K312" i="5"/>
  <c r="M313" i="5"/>
  <c r="K318" i="5"/>
  <c r="M319" i="5"/>
  <c r="M325" i="5"/>
  <c r="K330" i="5"/>
  <c r="K342" i="5"/>
  <c r="M343" i="5"/>
  <c r="M349" i="5"/>
  <c r="K354" i="5"/>
  <c r="M355" i="5"/>
  <c r="K360" i="5"/>
  <c r="M361" i="5"/>
  <c r="K366" i="5"/>
  <c r="M367" i="5"/>
  <c r="J311" i="5"/>
  <c r="J317" i="5"/>
  <c r="J323" i="5"/>
  <c r="J329" i="5"/>
  <c r="J335" i="5"/>
  <c r="J341" i="5"/>
  <c r="J347" i="5"/>
  <c r="J353" i="5"/>
  <c r="J359" i="5"/>
  <c r="H364" i="5"/>
  <c r="J365" i="5"/>
  <c r="H370" i="5"/>
  <c r="J371" i="5"/>
  <c r="H303" i="5"/>
  <c r="H309" i="5"/>
  <c r="H315" i="5"/>
  <c r="H321" i="5"/>
  <c r="H327" i="5"/>
  <c r="H333" i="5"/>
  <c r="H339" i="5"/>
  <c r="H345" i="5"/>
  <c r="H351" i="5"/>
  <c r="H357" i="5"/>
  <c r="H363" i="5"/>
  <c r="H369" i="5"/>
  <c r="K334" i="5"/>
  <c r="K340" i="5"/>
  <c r="K352" i="5"/>
  <c r="K358" i="5"/>
  <c r="H291" i="2"/>
  <c r="H135" i="2"/>
  <c r="J325" i="2"/>
  <c r="M325" i="2" s="1"/>
  <c r="J285" i="2"/>
  <c r="J231" i="2"/>
  <c r="M231" i="2" s="1"/>
  <c r="J183" i="2"/>
  <c r="J128" i="2"/>
  <c r="J75" i="2"/>
  <c r="M75" i="2" s="1"/>
  <c r="J31" i="2"/>
  <c r="J279" i="2"/>
  <c r="H279" i="2"/>
  <c r="H123" i="2"/>
  <c r="J364" i="2"/>
  <c r="J321" i="2"/>
  <c r="J230" i="2"/>
  <c r="N230" i="2" s="1"/>
  <c r="J127" i="2"/>
  <c r="M127" i="2" s="1"/>
  <c r="J74" i="2"/>
  <c r="M74" i="2" s="1"/>
  <c r="H267" i="2"/>
  <c r="H111" i="2"/>
  <c r="J363" i="2"/>
  <c r="M363" i="2" s="1"/>
  <c r="J315" i="2"/>
  <c r="J275" i="2"/>
  <c r="M275" i="2" s="1"/>
  <c r="J229" i="2"/>
  <c r="M229" i="2" s="1"/>
  <c r="J172" i="2"/>
  <c r="M172" i="2" s="1"/>
  <c r="J118" i="2"/>
  <c r="J73" i="2"/>
  <c r="J28" i="2"/>
  <c r="M28" i="2" s="1"/>
  <c r="N287" i="2"/>
  <c r="J187" i="2"/>
  <c r="J85" i="2"/>
  <c r="M85" i="2" s="1"/>
  <c r="H255" i="2"/>
  <c r="H99" i="2"/>
  <c r="J314" i="2"/>
  <c r="M314" i="2" s="1"/>
  <c r="J272" i="2"/>
  <c r="N272" i="2" s="1"/>
  <c r="J219" i="2"/>
  <c r="J171" i="2"/>
  <c r="J115" i="2"/>
  <c r="N115" i="2" s="1"/>
  <c r="J67" i="2"/>
  <c r="M67" i="2" s="1"/>
  <c r="J27" i="2"/>
  <c r="M27" i="2" s="1"/>
  <c r="J43" i="2"/>
  <c r="H243" i="2"/>
  <c r="H87" i="2"/>
  <c r="J352" i="2"/>
  <c r="J313" i="2"/>
  <c r="J271" i="2"/>
  <c r="M271" i="2" s="1"/>
  <c r="J217" i="2"/>
  <c r="M217" i="2" s="1"/>
  <c r="J160" i="2"/>
  <c r="N160" i="2" s="1"/>
  <c r="J111" i="2"/>
  <c r="M111" i="2" s="1"/>
  <c r="J63" i="2"/>
  <c r="M63" i="2" s="1"/>
  <c r="H231" i="2"/>
  <c r="H75" i="2"/>
  <c r="J351" i="2"/>
  <c r="M351" i="2" s="1"/>
  <c r="J309" i="2"/>
  <c r="M309" i="2" s="1"/>
  <c r="J267" i="2"/>
  <c r="M267" i="2" s="1"/>
  <c r="J159" i="2"/>
  <c r="M159" i="2" s="1"/>
  <c r="J16" i="2"/>
  <c r="N135" i="2"/>
  <c r="H219" i="2"/>
  <c r="H63" i="2"/>
  <c r="J340" i="2"/>
  <c r="J303" i="2"/>
  <c r="M303" i="2" s="1"/>
  <c r="J259" i="2"/>
  <c r="N259" i="2" s="1"/>
  <c r="J207" i="2"/>
  <c r="J158" i="2"/>
  <c r="J15" i="2"/>
  <c r="M15" i="2" s="1"/>
  <c r="H207" i="2"/>
  <c r="H51" i="2"/>
  <c r="J339" i="2"/>
  <c r="J301" i="2"/>
  <c r="M301" i="2" s="1"/>
  <c r="J147" i="2"/>
  <c r="J99" i="2"/>
  <c r="M99" i="2" s="1"/>
  <c r="J56" i="2"/>
  <c r="N56" i="2" s="1"/>
  <c r="J14" i="2"/>
  <c r="N51" i="2"/>
  <c r="H195" i="2"/>
  <c r="H27" i="2"/>
  <c r="J338" i="2"/>
  <c r="N338" i="2" s="1"/>
  <c r="J255" i="2"/>
  <c r="J202" i="2"/>
  <c r="N202" i="2" s="1"/>
  <c r="J146" i="2"/>
  <c r="J88" i="2"/>
  <c r="J46" i="2"/>
  <c r="M46" i="2" s="1"/>
  <c r="J10" i="2"/>
  <c r="M10" i="2" s="1"/>
  <c r="H339" i="2"/>
  <c r="H171" i="2"/>
  <c r="H15" i="2"/>
  <c r="J333" i="2"/>
  <c r="M333" i="2" s="1"/>
  <c r="J297" i="2"/>
  <c r="M297" i="2" s="1"/>
  <c r="J200" i="2"/>
  <c r="N200" i="2" s="1"/>
  <c r="J145" i="2"/>
  <c r="M145" i="2" s="1"/>
  <c r="J87" i="2"/>
  <c r="N87" i="2" s="1"/>
  <c r="J44" i="2"/>
  <c r="M44" i="2" s="1"/>
  <c r="J3" i="2"/>
  <c r="M3" i="2" s="1"/>
  <c r="M118" i="2"/>
  <c r="N118" i="2"/>
  <c r="G313" i="2"/>
  <c r="I313" i="2"/>
  <c r="K313" i="2" s="1"/>
  <c r="G73" i="2"/>
  <c r="I73" i="2"/>
  <c r="L73" i="2" s="1"/>
  <c r="H336" i="2"/>
  <c r="J336" i="2"/>
  <c r="H276" i="2"/>
  <c r="J276" i="2"/>
  <c r="H222" i="2"/>
  <c r="J222" i="2"/>
  <c r="H162" i="2"/>
  <c r="J162" i="2"/>
  <c r="H108" i="2"/>
  <c r="J108" i="2"/>
  <c r="H54" i="2"/>
  <c r="J54" i="2"/>
  <c r="H18" i="2"/>
  <c r="J18" i="2"/>
  <c r="H12" i="2"/>
  <c r="J12" i="2"/>
  <c r="H6" i="2"/>
  <c r="J6" i="2"/>
  <c r="M364" i="2"/>
  <c r="N364" i="2"/>
  <c r="J288" i="2"/>
  <c r="M245" i="2"/>
  <c r="N245" i="2"/>
  <c r="M202" i="2"/>
  <c r="G289" i="2"/>
  <c r="I289" i="2"/>
  <c r="K289" i="2" s="1"/>
  <c r="G229" i="2"/>
  <c r="I229" i="2"/>
  <c r="K229" i="2" s="1"/>
  <c r="G109" i="2"/>
  <c r="I109" i="2"/>
  <c r="L109" i="2" s="1"/>
  <c r="H324" i="2"/>
  <c r="J324" i="2"/>
  <c r="H264" i="2"/>
  <c r="J264" i="2"/>
  <c r="H204" i="2"/>
  <c r="J204" i="2"/>
  <c r="H126" i="2"/>
  <c r="J126" i="2"/>
  <c r="H84" i="2"/>
  <c r="J84" i="2"/>
  <c r="H48" i="2"/>
  <c r="J48" i="2"/>
  <c r="H24" i="2"/>
  <c r="J24" i="2"/>
  <c r="J114" i="2"/>
  <c r="I12" i="2"/>
  <c r="K12" i="2" s="1"/>
  <c r="G12" i="2"/>
  <c r="I349" i="2"/>
  <c r="K349" i="2" s="1"/>
  <c r="J72" i="2"/>
  <c r="J30" i="2"/>
  <c r="M366" i="2"/>
  <c r="N314" i="2"/>
  <c r="N257" i="2"/>
  <c r="M230" i="2"/>
  <c r="N101" i="2"/>
  <c r="G265" i="2"/>
  <c r="I265" i="2"/>
  <c r="K265" i="2" s="1"/>
  <c r="G145" i="2"/>
  <c r="I145" i="2"/>
  <c r="K145" i="2" s="1"/>
  <c r="H342" i="2"/>
  <c r="J342" i="2"/>
  <c r="H282" i="2"/>
  <c r="J282" i="2"/>
  <c r="H228" i="2"/>
  <c r="J228" i="2"/>
  <c r="H168" i="2"/>
  <c r="J168" i="2"/>
  <c r="I108" i="2"/>
  <c r="K108" i="2" s="1"/>
  <c r="G108" i="2"/>
  <c r="I337" i="2"/>
  <c r="N285" i="2"/>
  <c r="M285" i="2"/>
  <c r="M146" i="2"/>
  <c r="N146" i="2"/>
  <c r="J102" i="2"/>
  <c r="N365" i="2"/>
  <c r="M326" i="2"/>
  <c r="N326" i="2"/>
  <c r="I217" i="2"/>
  <c r="K217" i="2" s="1"/>
  <c r="G217" i="2"/>
  <c r="G97" i="2"/>
  <c r="I97" i="2"/>
  <c r="L97" i="2" s="1"/>
  <c r="G13" i="2"/>
  <c r="I13" i="2"/>
  <c r="K13" i="2" s="1"/>
  <c r="H348" i="2"/>
  <c r="J348" i="2"/>
  <c r="H156" i="2"/>
  <c r="J156" i="2"/>
  <c r="H90" i="2"/>
  <c r="J90" i="2"/>
  <c r="I325" i="2"/>
  <c r="K325" i="2" s="1"/>
  <c r="M352" i="2"/>
  <c r="N352" i="2"/>
  <c r="M313" i="2"/>
  <c r="N313" i="2"/>
  <c r="M59" i="2"/>
  <c r="I361" i="2"/>
  <c r="K361" i="2" s="1"/>
  <c r="G361" i="2"/>
  <c r="G301" i="2"/>
  <c r="I301" i="2"/>
  <c r="K301" i="2" s="1"/>
  <c r="G241" i="2"/>
  <c r="I241" i="2"/>
  <c r="K241" i="2" s="1"/>
  <c r="G121" i="2"/>
  <c r="I121" i="2"/>
  <c r="K121" i="2" s="1"/>
  <c r="H330" i="2"/>
  <c r="J330" i="2"/>
  <c r="H270" i="2"/>
  <c r="J270" i="2"/>
  <c r="H210" i="2"/>
  <c r="J210" i="2"/>
  <c r="M31" i="2"/>
  <c r="N31" i="2"/>
  <c r="H2" i="2"/>
  <c r="J2" i="2"/>
  <c r="I205" i="2"/>
  <c r="K205" i="2" s="1"/>
  <c r="J312" i="2"/>
  <c r="N275" i="2"/>
  <c r="J186" i="2"/>
  <c r="J144" i="2"/>
  <c r="J60" i="2"/>
  <c r="M123" i="2"/>
  <c r="M160" i="2"/>
  <c r="N43" i="2"/>
  <c r="M43" i="2"/>
  <c r="G133" i="2"/>
  <c r="I133" i="2"/>
  <c r="K133" i="2" s="1"/>
  <c r="G25" i="2"/>
  <c r="I25" i="2"/>
  <c r="K25" i="2" s="1"/>
  <c r="H360" i="2"/>
  <c r="J360" i="2"/>
  <c r="H246" i="2"/>
  <c r="J246" i="2"/>
  <c r="H198" i="2"/>
  <c r="J198" i="2"/>
  <c r="H150" i="2"/>
  <c r="J150" i="2"/>
  <c r="I193" i="2"/>
  <c r="K193" i="2" s="1"/>
  <c r="M340" i="2"/>
  <c r="N340" i="2"/>
  <c r="N17" i="2"/>
  <c r="M17" i="2"/>
  <c r="N301" i="2"/>
  <c r="M173" i="2"/>
  <c r="G277" i="2"/>
  <c r="I277" i="2"/>
  <c r="K277" i="2" s="1"/>
  <c r="G157" i="2"/>
  <c r="I157" i="2"/>
  <c r="K157" i="2" s="1"/>
  <c r="G2" i="2"/>
  <c r="I2" i="2"/>
  <c r="H252" i="2"/>
  <c r="J252" i="2"/>
  <c r="H192" i="2"/>
  <c r="J192" i="2"/>
  <c r="H96" i="2"/>
  <c r="J96" i="2"/>
  <c r="H42" i="2"/>
  <c r="J42" i="2"/>
  <c r="I181" i="2"/>
  <c r="K181" i="2" s="1"/>
  <c r="M339" i="2"/>
  <c r="N339" i="2"/>
  <c r="J174" i="2"/>
  <c r="J132" i="2"/>
  <c r="M88" i="2"/>
  <c r="N88" i="2"/>
  <c r="M16" i="2"/>
  <c r="N16" i="2"/>
  <c r="N172" i="2"/>
  <c r="G169" i="2"/>
  <c r="I169" i="2"/>
  <c r="K169" i="2" s="1"/>
  <c r="M203" i="2"/>
  <c r="N203" i="2"/>
  <c r="H318" i="2"/>
  <c r="J318" i="2"/>
  <c r="H120" i="2"/>
  <c r="J120" i="2"/>
  <c r="H78" i="2"/>
  <c r="J78" i="2"/>
  <c r="H36" i="2"/>
  <c r="J36" i="2"/>
  <c r="I61" i="2"/>
  <c r="L61" i="2" s="1"/>
  <c r="M338" i="2"/>
  <c r="M131" i="2"/>
  <c r="N131" i="2"/>
  <c r="N351" i="2"/>
  <c r="N271" i="2"/>
  <c r="N244" i="2"/>
  <c r="N86" i="2"/>
  <c r="G253" i="2"/>
  <c r="I253" i="2"/>
  <c r="K253" i="2" s="1"/>
  <c r="G85" i="2"/>
  <c r="I85" i="2"/>
  <c r="H306" i="2"/>
  <c r="J306" i="2"/>
  <c r="H240" i="2"/>
  <c r="J240" i="2"/>
  <c r="H138" i="2"/>
  <c r="J138" i="2"/>
  <c r="G60" i="2"/>
  <c r="I49" i="2"/>
  <c r="K49" i="2" s="1"/>
  <c r="J300" i="2"/>
  <c r="J216" i="2"/>
  <c r="N128" i="2"/>
  <c r="M128" i="2"/>
  <c r="N243" i="2"/>
  <c r="M115" i="2"/>
  <c r="H354" i="2"/>
  <c r="J354" i="2"/>
  <c r="H294" i="2"/>
  <c r="J294" i="2"/>
  <c r="H234" i="2"/>
  <c r="J234" i="2"/>
  <c r="H180" i="2"/>
  <c r="J180" i="2"/>
  <c r="H66" i="2"/>
  <c r="J66" i="2"/>
  <c r="I37" i="2"/>
  <c r="K37" i="2" s="1"/>
  <c r="M327" i="2"/>
  <c r="N327" i="2"/>
  <c r="M299" i="2"/>
  <c r="N299" i="2"/>
  <c r="J258" i="2"/>
  <c r="H221" i="2"/>
  <c r="J221" i="2"/>
  <c r="H143" i="2"/>
  <c r="J143" i="2"/>
  <c r="H77" i="2"/>
  <c r="J77" i="2"/>
  <c r="J350" i="2"/>
  <c r="J337" i="2"/>
  <c r="J311" i="2"/>
  <c r="J284" i="2"/>
  <c r="J256" i="2"/>
  <c r="J242" i="2"/>
  <c r="J214" i="2"/>
  <c r="J199" i="2"/>
  <c r="J185" i="2"/>
  <c r="J157" i="2"/>
  <c r="J142" i="2"/>
  <c r="J113" i="2"/>
  <c r="J71" i="2"/>
  <c r="N363" i="2"/>
  <c r="N99" i="2"/>
  <c r="N85" i="2"/>
  <c r="N28" i="2"/>
  <c r="J362" i="2"/>
  <c r="J349" i="2"/>
  <c r="J323" i="2"/>
  <c r="J296" i="2"/>
  <c r="J283" i="2"/>
  <c r="J269" i="2"/>
  <c r="J241" i="2"/>
  <c r="J227" i="2"/>
  <c r="J212" i="2"/>
  <c r="J184" i="2"/>
  <c r="J170" i="2"/>
  <c r="J155" i="2"/>
  <c r="J140" i="2"/>
  <c r="J112" i="2"/>
  <c r="J98" i="2"/>
  <c r="J70" i="2"/>
  <c r="J55" i="2"/>
  <c r="J41" i="2"/>
  <c r="J13" i="2"/>
  <c r="N291" i="2"/>
  <c r="N127" i="2"/>
  <c r="N63" i="2"/>
  <c r="M56" i="2"/>
  <c r="N27" i="2"/>
  <c r="H358" i="2"/>
  <c r="J358" i="2"/>
  <c r="H322" i="2"/>
  <c r="J322" i="2"/>
  <c r="H310" i="2"/>
  <c r="J310" i="2"/>
  <c r="H274" i="2"/>
  <c r="J274" i="2"/>
  <c r="H208" i="2"/>
  <c r="J208" i="2"/>
  <c r="H130" i="2"/>
  <c r="J130" i="2"/>
  <c r="H64" i="2"/>
  <c r="J64" i="2"/>
  <c r="J361" i="2"/>
  <c r="J335" i="2"/>
  <c r="J308" i="2"/>
  <c r="J295" i="2"/>
  <c r="J268" i="2"/>
  <c r="J254" i="2"/>
  <c r="J226" i="2"/>
  <c r="J211" i="2"/>
  <c r="J197" i="2"/>
  <c r="J154" i="2"/>
  <c r="J139" i="2"/>
  <c r="J125" i="2"/>
  <c r="J97" i="2"/>
  <c r="J83" i="2"/>
  <c r="J68" i="2"/>
  <c r="J40" i="2"/>
  <c r="J26" i="2"/>
  <c r="J11" i="2"/>
  <c r="H334" i="2"/>
  <c r="J334" i="2"/>
  <c r="H298" i="2"/>
  <c r="J298" i="2"/>
  <c r="J347" i="2"/>
  <c r="J320" i="2"/>
  <c r="J307" i="2"/>
  <c r="J281" i="2"/>
  <c r="J253" i="2"/>
  <c r="J239" i="2"/>
  <c r="J224" i="2"/>
  <c r="J196" i="2"/>
  <c r="J181" i="2"/>
  <c r="J167" i="2"/>
  <c r="J152" i="2"/>
  <c r="J124" i="2"/>
  <c r="J110" i="2"/>
  <c r="J82" i="2"/>
  <c r="J53" i="2"/>
  <c r="N333" i="2"/>
  <c r="N297" i="2"/>
  <c r="H346" i="2"/>
  <c r="J346" i="2"/>
  <c r="H286" i="2"/>
  <c r="J286" i="2"/>
  <c r="H273" i="2"/>
  <c r="J273" i="2"/>
  <c r="H261" i="2"/>
  <c r="J261" i="2"/>
  <c r="H249" i="2"/>
  <c r="J249" i="2"/>
  <c r="H237" i="2"/>
  <c r="J237" i="2"/>
  <c r="H225" i="2"/>
  <c r="J225" i="2"/>
  <c r="H213" i="2"/>
  <c r="J213" i="2"/>
  <c r="H201" i="2"/>
  <c r="J201" i="2"/>
  <c r="H189" i="2"/>
  <c r="J189" i="2"/>
  <c r="H177" i="2"/>
  <c r="J177" i="2"/>
  <c r="H165" i="2"/>
  <c r="J165" i="2"/>
  <c r="H153" i="2"/>
  <c r="J153" i="2"/>
  <c r="H141" i="2"/>
  <c r="J141" i="2"/>
  <c r="H129" i="2"/>
  <c r="J129" i="2"/>
  <c r="H117" i="2"/>
  <c r="J117" i="2"/>
  <c r="H105" i="2"/>
  <c r="J105" i="2"/>
  <c r="H93" i="2"/>
  <c r="J93" i="2"/>
  <c r="H81" i="2"/>
  <c r="J81" i="2"/>
  <c r="H69" i="2"/>
  <c r="J69" i="2"/>
  <c r="H57" i="2"/>
  <c r="J57" i="2"/>
  <c r="H45" i="2"/>
  <c r="J45" i="2"/>
  <c r="H33" i="2"/>
  <c r="J33" i="2"/>
  <c r="H21" i="2"/>
  <c r="J21" i="2"/>
  <c r="H9" i="2"/>
  <c r="J9" i="2"/>
  <c r="J371" i="2"/>
  <c r="J359" i="2"/>
  <c r="J345" i="2"/>
  <c r="J332" i="2"/>
  <c r="J319" i="2"/>
  <c r="J293" i="2"/>
  <c r="J280" i="2"/>
  <c r="J266" i="2"/>
  <c r="J238" i="2"/>
  <c r="J223" i="2"/>
  <c r="J209" i="2"/>
  <c r="J194" i="2"/>
  <c r="J166" i="2"/>
  <c r="J151" i="2"/>
  <c r="J137" i="2"/>
  <c r="J109" i="2"/>
  <c r="J95" i="2"/>
  <c r="J80" i="2"/>
  <c r="J52" i="2"/>
  <c r="J37" i="2"/>
  <c r="J23" i="2"/>
  <c r="J8" i="2"/>
  <c r="N75" i="2"/>
  <c r="J370" i="2"/>
  <c r="J357" i="2"/>
  <c r="J344" i="2"/>
  <c r="J331" i="2"/>
  <c r="J305" i="2"/>
  <c r="J292" i="2"/>
  <c r="J265" i="2"/>
  <c r="J251" i="2"/>
  <c r="J236" i="2"/>
  <c r="J193" i="2"/>
  <c r="J179" i="2"/>
  <c r="J164" i="2"/>
  <c r="J136" i="2"/>
  <c r="J122" i="2"/>
  <c r="J94" i="2"/>
  <c r="J79" i="2"/>
  <c r="J65" i="2"/>
  <c r="J50" i="2"/>
  <c r="J22" i="2"/>
  <c r="J7" i="2"/>
  <c r="N39" i="2"/>
  <c r="H260" i="2"/>
  <c r="J260" i="2"/>
  <c r="H182" i="2"/>
  <c r="J182" i="2"/>
  <c r="H116" i="2"/>
  <c r="J116" i="2"/>
  <c r="H38" i="2"/>
  <c r="J38" i="2"/>
  <c r="J369" i="2"/>
  <c r="J356" i="2"/>
  <c r="J343" i="2"/>
  <c r="J317" i="2"/>
  <c r="J304" i="2"/>
  <c r="J278" i="2"/>
  <c r="J250" i="2"/>
  <c r="J235" i="2"/>
  <c r="J220" i="2"/>
  <c r="J206" i="2"/>
  <c r="J178" i="2"/>
  <c r="J163" i="2"/>
  <c r="J149" i="2"/>
  <c r="J121" i="2"/>
  <c r="J107" i="2"/>
  <c r="J92" i="2"/>
  <c r="J49" i="2"/>
  <c r="J35" i="2"/>
  <c r="J20" i="2"/>
  <c r="N67" i="2"/>
  <c r="J368" i="2"/>
  <c r="J355" i="2"/>
  <c r="J329" i="2"/>
  <c r="J316" i="2"/>
  <c r="J290" i="2"/>
  <c r="J277" i="2"/>
  <c r="J263" i="2"/>
  <c r="J248" i="2"/>
  <c r="J233" i="2"/>
  <c r="J205" i="2"/>
  <c r="J191" i="2"/>
  <c r="J176" i="2"/>
  <c r="J148" i="2"/>
  <c r="J134" i="2"/>
  <c r="J106" i="2"/>
  <c r="J91" i="2"/>
  <c r="J76" i="2"/>
  <c r="J62" i="2"/>
  <c r="J34" i="2"/>
  <c r="J19" i="2"/>
  <c r="J5" i="2"/>
  <c r="H247" i="2"/>
  <c r="J247" i="2"/>
  <c r="H169" i="2"/>
  <c r="J169" i="2"/>
  <c r="H103" i="2"/>
  <c r="J103" i="2"/>
  <c r="H25" i="2"/>
  <c r="J25" i="2"/>
  <c r="J367" i="2"/>
  <c r="J341" i="2"/>
  <c r="J328" i="2"/>
  <c r="J302" i="2"/>
  <c r="J289" i="2"/>
  <c r="J262" i="2"/>
  <c r="J232" i="2"/>
  <c r="J218" i="2"/>
  <c r="J190" i="2"/>
  <c r="J175" i="2"/>
  <c r="J161" i="2"/>
  <c r="J133" i="2"/>
  <c r="J119" i="2"/>
  <c r="J104" i="2"/>
  <c r="J89" i="2"/>
  <c r="J61" i="2"/>
  <c r="J47" i="2"/>
  <c r="J32" i="2"/>
  <c r="J4" i="2"/>
  <c r="G371" i="2"/>
  <c r="I371" i="2"/>
  <c r="K371" i="2" s="1"/>
  <c r="G370" i="2"/>
  <c r="I370" i="2"/>
  <c r="G364" i="2"/>
  <c r="I364" i="2"/>
  <c r="K364" i="2" s="1"/>
  <c r="G358" i="2"/>
  <c r="I358" i="2"/>
  <c r="G369" i="2"/>
  <c r="I369" i="2"/>
  <c r="L369" i="2" s="1"/>
  <c r="G362" i="2"/>
  <c r="I362" i="2"/>
  <c r="K362" i="2" s="1"/>
  <c r="G356" i="2"/>
  <c r="I356" i="2"/>
  <c r="K356" i="2" s="1"/>
  <c r="G350" i="2"/>
  <c r="I350" i="2"/>
  <c r="K350" i="2" s="1"/>
  <c r="G344" i="2"/>
  <c r="I344" i="2"/>
  <c r="K344" i="2" s="1"/>
  <c r="G338" i="2"/>
  <c r="I338" i="2"/>
  <c r="K338" i="2" s="1"/>
  <c r="G363" i="2"/>
  <c r="I363" i="2"/>
  <c r="K363" i="2" s="1"/>
  <c r="G368" i="2"/>
  <c r="I368" i="2"/>
  <c r="K368" i="2" s="1"/>
  <c r="G366" i="2"/>
  <c r="I366" i="2"/>
  <c r="L366" i="2" s="1"/>
  <c r="G365" i="2"/>
  <c r="I365" i="2"/>
  <c r="K365" i="2" s="1"/>
  <c r="G359" i="2"/>
  <c r="I359" i="2"/>
  <c r="K359" i="2" s="1"/>
  <c r="G353" i="2"/>
  <c r="I353" i="2"/>
  <c r="K353" i="2" s="1"/>
  <c r="G347" i="2"/>
  <c r="I347" i="2"/>
  <c r="K347" i="2" s="1"/>
  <c r="I326" i="2"/>
  <c r="K326" i="2" s="1"/>
  <c r="I314" i="2"/>
  <c r="K314" i="2" s="1"/>
  <c r="I302" i="2"/>
  <c r="K302" i="2" s="1"/>
  <c r="I290" i="2"/>
  <c r="K290" i="2" s="1"/>
  <c r="I278" i="2"/>
  <c r="K278" i="2" s="1"/>
  <c r="I266" i="2"/>
  <c r="K266" i="2" s="1"/>
  <c r="I254" i="2"/>
  <c r="K254" i="2" s="1"/>
  <c r="I242" i="2"/>
  <c r="K242" i="2" s="1"/>
  <c r="I230" i="2"/>
  <c r="L230" i="2" s="1"/>
  <c r="I218" i="2"/>
  <c r="L218" i="2" s="1"/>
  <c r="I206" i="2"/>
  <c r="L206" i="2" s="1"/>
  <c r="I194" i="2"/>
  <c r="L194" i="2" s="1"/>
  <c r="I182" i="2"/>
  <c r="K182" i="2" s="1"/>
  <c r="I170" i="2"/>
  <c r="L170" i="2" s="1"/>
  <c r="I158" i="2"/>
  <c r="L158" i="2" s="1"/>
  <c r="I146" i="2"/>
  <c r="K146" i="2" s="1"/>
  <c r="I134" i="2"/>
  <c r="L134" i="2" s="1"/>
  <c r="I122" i="2"/>
  <c r="L122" i="2" s="1"/>
  <c r="I110" i="2"/>
  <c r="K110" i="2" s="1"/>
  <c r="I98" i="2"/>
  <c r="K98" i="2" s="1"/>
  <c r="I86" i="2"/>
  <c r="K86" i="2" s="1"/>
  <c r="I74" i="2"/>
  <c r="K74" i="2" s="1"/>
  <c r="I62" i="2"/>
  <c r="K62" i="2" s="1"/>
  <c r="I50" i="2"/>
  <c r="L50" i="2" s="1"/>
  <c r="I38" i="2"/>
  <c r="L38" i="2" s="1"/>
  <c r="I26" i="2"/>
  <c r="L26" i="2" s="1"/>
  <c r="I14" i="2"/>
  <c r="L14" i="2" s="1"/>
  <c r="G102" i="2"/>
  <c r="G54" i="2"/>
  <c r="G6" i="2"/>
  <c r="I360" i="2"/>
  <c r="I348" i="2"/>
  <c r="L348" i="2" s="1"/>
  <c r="I336" i="2"/>
  <c r="K336" i="2" s="1"/>
  <c r="I324" i="2"/>
  <c r="I312" i="2"/>
  <c r="L312" i="2" s="1"/>
  <c r="I300" i="2"/>
  <c r="L300" i="2" s="1"/>
  <c r="I288" i="2"/>
  <c r="I276" i="2"/>
  <c r="K276" i="2" s="1"/>
  <c r="I264" i="2"/>
  <c r="L264" i="2" s="1"/>
  <c r="I252" i="2"/>
  <c r="L252" i="2" s="1"/>
  <c r="I240" i="2"/>
  <c r="I228" i="2"/>
  <c r="I216" i="2"/>
  <c r="I204" i="2"/>
  <c r="K204" i="2" s="1"/>
  <c r="I192" i="2"/>
  <c r="K192" i="2" s="1"/>
  <c r="I180" i="2"/>
  <c r="I168" i="2"/>
  <c r="K168" i="2" s="1"/>
  <c r="I156" i="2"/>
  <c r="K156" i="2" s="1"/>
  <c r="I144" i="2"/>
  <c r="K144" i="2" s="1"/>
  <c r="I132" i="2"/>
  <c r="K132" i="2" s="1"/>
  <c r="I120" i="2"/>
  <c r="K120" i="2" s="1"/>
  <c r="I96" i="2"/>
  <c r="K96" i="2" s="1"/>
  <c r="I84" i="2"/>
  <c r="K84" i="2" s="1"/>
  <c r="I72" i="2"/>
  <c r="K72" i="2" s="1"/>
  <c r="I48" i="2"/>
  <c r="K48" i="2" s="1"/>
  <c r="I36" i="2"/>
  <c r="K36" i="2" s="1"/>
  <c r="I24" i="2"/>
  <c r="K24" i="2" s="1"/>
  <c r="I335" i="2"/>
  <c r="K335" i="2" s="1"/>
  <c r="I323" i="2"/>
  <c r="K323" i="2" s="1"/>
  <c r="I311" i="2"/>
  <c r="K311" i="2" s="1"/>
  <c r="I299" i="2"/>
  <c r="K299" i="2" s="1"/>
  <c r="I287" i="2"/>
  <c r="K287" i="2" s="1"/>
  <c r="I275" i="2"/>
  <c r="K275" i="2" s="1"/>
  <c r="I263" i="2"/>
  <c r="K263" i="2" s="1"/>
  <c r="I251" i="2"/>
  <c r="K251" i="2" s="1"/>
  <c r="I239" i="2"/>
  <c r="K239" i="2" s="1"/>
  <c r="I227" i="2"/>
  <c r="K227" i="2" s="1"/>
  <c r="I215" i="2"/>
  <c r="K215" i="2" s="1"/>
  <c r="I203" i="2"/>
  <c r="K203" i="2" s="1"/>
  <c r="I191" i="2"/>
  <c r="K191" i="2" s="1"/>
  <c r="I179" i="2"/>
  <c r="K179" i="2" s="1"/>
  <c r="I167" i="2"/>
  <c r="L167" i="2" s="1"/>
  <c r="I155" i="2"/>
  <c r="I143" i="2"/>
  <c r="L143" i="2" s="1"/>
  <c r="I131" i="2"/>
  <c r="L131" i="2" s="1"/>
  <c r="I119" i="2"/>
  <c r="K119" i="2" s="1"/>
  <c r="I107" i="2"/>
  <c r="K107" i="2" s="1"/>
  <c r="I95" i="2"/>
  <c r="K95" i="2" s="1"/>
  <c r="I83" i="2"/>
  <c r="K83" i="2" s="1"/>
  <c r="I71" i="2"/>
  <c r="K71" i="2" s="1"/>
  <c r="I59" i="2"/>
  <c r="K59" i="2" s="1"/>
  <c r="I47" i="2"/>
  <c r="L47" i="2" s="1"/>
  <c r="I35" i="2"/>
  <c r="L35" i="2" s="1"/>
  <c r="I23" i="2"/>
  <c r="L23" i="2" s="1"/>
  <c r="I11" i="2"/>
  <c r="I346" i="2"/>
  <c r="K346" i="2" s="1"/>
  <c r="I334" i="2"/>
  <c r="K334" i="2" s="1"/>
  <c r="I322" i="2"/>
  <c r="L322" i="2" s="1"/>
  <c r="I310" i="2"/>
  <c r="K310" i="2" s="1"/>
  <c r="I298" i="2"/>
  <c r="K298" i="2" s="1"/>
  <c r="I286" i="2"/>
  <c r="K286" i="2" s="1"/>
  <c r="I274" i="2"/>
  <c r="K274" i="2" s="1"/>
  <c r="I262" i="2"/>
  <c r="K262" i="2" s="1"/>
  <c r="I250" i="2"/>
  <c r="K250" i="2" s="1"/>
  <c r="I238" i="2"/>
  <c r="K238" i="2" s="1"/>
  <c r="I226" i="2"/>
  <c r="K226" i="2" s="1"/>
  <c r="I214" i="2"/>
  <c r="K214" i="2" s="1"/>
  <c r="I202" i="2"/>
  <c r="K202" i="2" s="1"/>
  <c r="I190" i="2"/>
  <c r="K190" i="2" s="1"/>
  <c r="I178" i="2"/>
  <c r="K178" i="2" s="1"/>
  <c r="I166" i="2"/>
  <c r="K166" i="2" s="1"/>
  <c r="I154" i="2"/>
  <c r="K154" i="2" s="1"/>
  <c r="I142" i="2"/>
  <c r="K142" i="2" s="1"/>
  <c r="I130" i="2"/>
  <c r="I118" i="2"/>
  <c r="K118" i="2" s="1"/>
  <c r="I106" i="2"/>
  <c r="L106" i="2" s="1"/>
  <c r="I94" i="2"/>
  <c r="L94" i="2" s="1"/>
  <c r="I82" i="2"/>
  <c r="L82" i="2" s="1"/>
  <c r="I70" i="2"/>
  <c r="L70" i="2" s="1"/>
  <c r="I58" i="2"/>
  <c r="K58" i="2" s="1"/>
  <c r="I46" i="2"/>
  <c r="K46" i="2" s="1"/>
  <c r="I34" i="2"/>
  <c r="K34" i="2" s="1"/>
  <c r="I22" i="2"/>
  <c r="K22" i="2" s="1"/>
  <c r="I10" i="2"/>
  <c r="K10" i="2" s="1"/>
  <c r="G90" i="2"/>
  <c r="G42" i="2"/>
  <c r="I357" i="2"/>
  <c r="L357" i="2" s="1"/>
  <c r="I345" i="2"/>
  <c r="I333" i="2"/>
  <c r="L333" i="2" s="1"/>
  <c r="I321" i="2"/>
  <c r="L321" i="2" s="1"/>
  <c r="I309" i="2"/>
  <c r="I297" i="2"/>
  <c r="L297" i="2" s="1"/>
  <c r="I285" i="2"/>
  <c r="L285" i="2" s="1"/>
  <c r="I273" i="2"/>
  <c r="L273" i="2" s="1"/>
  <c r="I261" i="2"/>
  <c r="I249" i="2"/>
  <c r="I237" i="2"/>
  <c r="I225" i="2"/>
  <c r="K225" i="2" s="1"/>
  <c r="I213" i="2"/>
  <c r="K213" i="2" s="1"/>
  <c r="I201" i="2"/>
  <c r="I189" i="2"/>
  <c r="L189" i="2" s="1"/>
  <c r="I177" i="2"/>
  <c r="K177" i="2" s="1"/>
  <c r="I165" i="2"/>
  <c r="I153" i="2"/>
  <c r="K153" i="2" s="1"/>
  <c r="I141" i="2"/>
  <c r="K141" i="2" s="1"/>
  <c r="I129" i="2"/>
  <c r="K129" i="2" s="1"/>
  <c r="I117" i="2"/>
  <c r="L117" i="2" s="1"/>
  <c r="I105" i="2"/>
  <c r="K105" i="2" s="1"/>
  <c r="I93" i="2"/>
  <c r="K93" i="2" s="1"/>
  <c r="I81" i="2"/>
  <c r="K81" i="2" s="1"/>
  <c r="I69" i="2"/>
  <c r="K69" i="2" s="1"/>
  <c r="I57" i="2"/>
  <c r="L57" i="2" s="1"/>
  <c r="I45" i="2"/>
  <c r="K45" i="2" s="1"/>
  <c r="I33" i="2"/>
  <c r="K33" i="2" s="1"/>
  <c r="I21" i="2"/>
  <c r="K21" i="2" s="1"/>
  <c r="I9" i="2"/>
  <c r="K9" i="2" s="1"/>
  <c r="I332" i="2"/>
  <c r="K332" i="2" s="1"/>
  <c r="I320" i="2"/>
  <c r="K320" i="2" s="1"/>
  <c r="I308" i="2"/>
  <c r="K308" i="2" s="1"/>
  <c r="I296" i="2"/>
  <c r="K296" i="2" s="1"/>
  <c r="I284" i="2"/>
  <c r="K284" i="2" s="1"/>
  <c r="I272" i="2"/>
  <c r="K272" i="2" s="1"/>
  <c r="I260" i="2"/>
  <c r="K260" i="2" s="1"/>
  <c r="I248" i="2"/>
  <c r="K248" i="2" s="1"/>
  <c r="I236" i="2"/>
  <c r="K236" i="2" s="1"/>
  <c r="I224" i="2"/>
  <c r="K224" i="2" s="1"/>
  <c r="I212" i="2"/>
  <c r="K212" i="2" s="1"/>
  <c r="I200" i="2"/>
  <c r="K200" i="2" s="1"/>
  <c r="I188" i="2"/>
  <c r="K188" i="2" s="1"/>
  <c r="I176" i="2"/>
  <c r="K176" i="2" s="1"/>
  <c r="I164" i="2"/>
  <c r="I152" i="2"/>
  <c r="L152" i="2" s="1"/>
  <c r="I140" i="2"/>
  <c r="L140" i="2" s="1"/>
  <c r="I128" i="2"/>
  <c r="L128" i="2" s="1"/>
  <c r="I116" i="2"/>
  <c r="K116" i="2" s="1"/>
  <c r="I104" i="2"/>
  <c r="K104" i="2" s="1"/>
  <c r="I92" i="2"/>
  <c r="K92" i="2" s="1"/>
  <c r="I80" i="2"/>
  <c r="K80" i="2" s="1"/>
  <c r="I68" i="2"/>
  <c r="K68" i="2" s="1"/>
  <c r="I56" i="2"/>
  <c r="K56" i="2" s="1"/>
  <c r="I44" i="2"/>
  <c r="K44" i="2" s="1"/>
  <c r="I32" i="2"/>
  <c r="L32" i="2" s="1"/>
  <c r="I20" i="2"/>
  <c r="I8" i="2"/>
  <c r="L8" i="2" s="1"/>
  <c r="I367" i="2"/>
  <c r="I355" i="2"/>
  <c r="I343" i="2"/>
  <c r="K343" i="2" s="1"/>
  <c r="I331" i="2"/>
  <c r="I319" i="2"/>
  <c r="K319" i="2" s="1"/>
  <c r="I307" i="2"/>
  <c r="K307" i="2" s="1"/>
  <c r="I295" i="2"/>
  <c r="K295" i="2" s="1"/>
  <c r="I283" i="2"/>
  <c r="K283" i="2" s="1"/>
  <c r="I271" i="2"/>
  <c r="K271" i="2" s="1"/>
  <c r="I259" i="2"/>
  <c r="K259" i="2" s="1"/>
  <c r="I247" i="2"/>
  <c r="K247" i="2" s="1"/>
  <c r="I235" i="2"/>
  <c r="K235" i="2" s="1"/>
  <c r="I223" i="2"/>
  <c r="K223" i="2" s="1"/>
  <c r="I211" i="2"/>
  <c r="K211" i="2" s="1"/>
  <c r="I199" i="2"/>
  <c r="K199" i="2" s="1"/>
  <c r="I187" i="2"/>
  <c r="K187" i="2" s="1"/>
  <c r="I175" i="2"/>
  <c r="K175" i="2" s="1"/>
  <c r="I163" i="2"/>
  <c r="K163" i="2" s="1"/>
  <c r="I151" i="2"/>
  <c r="K151" i="2" s="1"/>
  <c r="I139" i="2"/>
  <c r="K139" i="2" s="1"/>
  <c r="I127" i="2"/>
  <c r="K127" i="2" s="1"/>
  <c r="I115" i="2"/>
  <c r="L115" i="2" s="1"/>
  <c r="I103" i="2"/>
  <c r="I91" i="2"/>
  <c r="L91" i="2" s="1"/>
  <c r="I79" i="2"/>
  <c r="L79" i="2" s="1"/>
  <c r="I67" i="2"/>
  <c r="L67" i="2" s="1"/>
  <c r="I55" i="2"/>
  <c r="K55" i="2" s="1"/>
  <c r="I43" i="2"/>
  <c r="K43" i="2" s="1"/>
  <c r="I31" i="2"/>
  <c r="K31" i="2" s="1"/>
  <c r="I19" i="2"/>
  <c r="K19" i="2" s="1"/>
  <c r="I7" i="2"/>
  <c r="K7" i="2" s="1"/>
  <c r="G78" i="2"/>
  <c r="I354" i="2"/>
  <c r="K354" i="2" s="1"/>
  <c r="I342" i="2"/>
  <c r="L342" i="2" s="1"/>
  <c r="I330" i="2"/>
  <c r="I318" i="2"/>
  <c r="I306" i="2"/>
  <c r="I294" i="2"/>
  <c r="I282" i="2"/>
  <c r="K282" i="2" s="1"/>
  <c r="I270" i="2"/>
  <c r="I258" i="2"/>
  <c r="K258" i="2" s="1"/>
  <c r="I246" i="2"/>
  <c r="L246" i="2" s="1"/>
  <c r="I234" i="2"/>
  <c r="I222" i="2"/>
  <c r="K222" i="2" s="1"/>
  <c r="I210" i="2"/>
  <c r="K210" i="2" s="1"/>
  <c r="I198" i="2"/>
  <c r="K198" i="2" s="1"/>
  <c r="I186" i="2"/>
  <c r="I174" i="2"/>
  <c r="I162" i="2"/>
  <c r="K162" i="2" s="1"/>
  <c r="I150" i="2"/>
  <c r="K150" i="2" s="1"/>
  <c r="I138" i="2"/>
  <c r="K138" i="2" s="1"/>
  <c r="I126" i="2"/>
  <c r="K126" i="2" s="1"/>
  <c r="I114" i="2"/>
  <c r="K114" i="2" s="1"/>
  <c r="I66" i="2"/>
  <c r="K66" i="2" s="1"/>
  <c r="I18" i="2"/>
  <c r="K18" i="2" s="1"/>
  <c r="I341" i="2"/>
  <c r="K341" i="2" s="1"/>
  <c r="I329" i="2"/>
  <c r="K329" i="2" s="1"/>
  <c r="I317" i="2"/>
  <c r="K317" i="2" s="1"/>
  <c r="I305" i="2"/>
  <c r="K305" i="2" s="1"/>
  <c r="I293" i="2"/>
  <c r="K293" i="2" s="1"/>
  <c r="I281" i="2"/>
  <c r="K281" i="2" s="1"/>
  <c r="I269" i="2"/>
  <c r="K269" i="2" s="1"/>
  <c r="I257" i="2"/>
  <c r="K257" i="2" s="1"/>
  <c r="I245" i="2"/>
  <c r="L245" i="2" s="1"/>
  <c r="I233" i="2"/>
  <c r="L233" i="2" s="1"/>
  <c r="I221" i="2"/>
  <c r="L221" i="2" s="1"/>
  <c r="I209" i="2"/>
  <c r="L209" i="2" s="1"/>
  <c r="I197" i="2"/>
  <c r="L197" i="2" s="1"/>
  <c r="I185" i="2"/>
  <c r="L185" i="2" s="1"/>
  <c r="I173" i="2"/>
  <c r="L173" i="2" s="1"/>
  <c r="I161" i="2"/>
  <c r="L161" i="2" s="1"/>
  <c r="I149" i="2"/>
  <c r="L149" i="2" s="1"/>
  <c r="I137" i="2"/>
  <c r="I125" i="2"/>
  <c r="L125" i="2" s="1"/>
  <c r="I113" i="2"/>
  <c r="K113" i="2" s="1"/>
  <c r="I101" i="2"/>
  <c r="K101" i="2" s="1"/>
  <c r="I89" i="2"/>
  <c r="K89" i="2" s="1"/>
  <c r="I77" i="2"/>
  <c r="K77" i="2" s="1"/>
  <c r="I65" i="2"/>
  <c r="K65" i="2" s="1"/>
  <c r="I53" i="2"/>
  <c r="K53" i="2" s="1"/>
  <c r="I41" i="2"/>
  <c r="K41" i="2" s="1"/>
  <c r="I29" i="2"/>
  <c r="L29" i="2" s="1"/>
  <c r="I17" i="2"/>
  <c r="L17" i="2" s="1"/>
  <c r="I5" i="2"/>
  <c r="L5" i="2" s="1"/>
  <c r="I352" i="2"/>
  <c r="I340" i="2"/>
  <c r="K340" i="2" s="1"/>
  <c r="I328" i="2"/>
  <c r="K328" i="2" s="1"/>
  <c r="I316" i="2"/>
  <c r="K316" i="2" s="1"/>
  <c r="I304" i="2"/>
  <c r="K304" i="2" s="1"/>
  <c r="I292" i="2"/>
  <c r="K292" i="2" s="1"/>
  <c r="I280" i="2"/>
  <c r="K280" i="2" s="1"/>
  <c r="I268" i="2"/>
  <c r="K268" i="2" s="1"/>
  <c r="I256" i="2"/>
  <c r="K256" i="2" s="1"/>
  <c r="I244" i="2"/>
  <c r="K244" i="2" s="1"/>
  <c r="I232" i="2"/>
  <c r="K232" i="2" s="1"/>
  <c r="I220" i="2"/>
  <c r="K220" i="2" s="1"/>
  <c r="I208" i="2"/>
  <c r="K208" i="2" s="1"/>
  <c r="I196" i="2"/>
  <c r="K196" i="2" s="1"/>
  <c r="I184" i="2"/>
  <c r="K184" i="2" s="1"/>
  <c r="I172" i="2"/>
  <c r="K172" i="2" s="1"/>
  <c r="I160" i="2"/>
  <c r="K160" i="2" s="1"/>
  <c r="I148" i="2"/>
  <c r="K148" i="2" s="1"/>
  <c r="I136" i="2"/>
  <c r="K136" i="2" s="1"/>
  <c r="I124" i="2"/>
  <c r="I112" i="2"/>
  <c r="L112" i="2" s="1"/>
  <c r="I100" i="2"/>
  <c r="L100" i="2" s="1"/>
  <c r="I88" i="2"/>
  <c r="L88" i="2" s="1"/>
  <c r="I76" i="2"/>
  <c r="L76" i="2" s="1"/>
  <c r="I64" i="2"/>
  <c r="L64" i="2" s="1"/>
  <c r="I52" i="2"/>
  <c r="L52" i="2" s="1"/>
  <c r="I40" i="2"/>
  <c r="L40" i="2" s="1"/>
  <c r="I28" i="2"/>
  <c r="K28" i="2" s="1"/>
  <c r="I16" i="2"/>
  <c r="K16" i="2" s="1"/>
  <c r="I4" i="2"/>
  <c r="K4" i="2" s="1"/>
  <c r="I351" i="2"/>
  <c r="I339" i="2"/>
  <c r="K339" i="2" s="1"/>
  <c r="I327" i="2"/>
  <c r="L327" i="2" s="1"/>
  <c r="I315" i="2"/>
  <c r="L315" i="2" s="1"/>
  <c r="I303" i="2"/>
  <c r="L303" i="2" s="1"/>
  <c r="I291" i="2"/>
  <c r="L291" i="2" s="1"/>
  <c r="I279" i="2"/>
  <c r="L279" i="2" s="1"/>
  <c r="I267" i="2"/>
  <c r="L267" i="2" s="1"/>
  <c r="I255" i="2"/>
  <c r="L255" i="2" s="1"/>
  <c r="I243" i="2"/>
  <c r="I231" i="2"/>
  <c r="K231" i="2" s="1"/>
  <c r="I219" i="2"/>
  <c r="K219" i="2" s="1"/>
  <c r="I207" i="2"/>
  <c r="I195" i="2"/>
  <c r="L195" i="2" s="1"/>
  <c r="I183" i="2"/>
  <c r="K183" i="2" s="1"/>
  <c r="I171" i="2"/>
  <c r="K171" i="2" s="1"/>
  <c r="I159" i="2"/>
  <c r="K159" i="2" s="1"/>
  <c r="I147" i="2"/>
  <c r="K147" i="2" s="1"/>
  <c r="I135" i="2"/>
  <c r="K135" i="2" s="1"/>
  <c r="I123" i="2"/>
  <c r="K123" i="2" s="1"/>
  <c r="I111" i="2"/>
  <c r="K111" i="2" s="1"/>
  <c r="I99" i="2"/>
  <c r="K99" i="2" s="1"/>
  <c r="I87" i="2"/>
  <c r="K87" i="2" s="1"/>
  <c r="I75" i="2"/>
  <c r="K75" i="2" s="1"/>
  <c r="I63" i="2"/>
  <c r="K63" i="2" s="1"/>
  <c r="I51" i="2"/>
  <c r="K51" i="2" s="1"/>
  <c r="I39" i="2"/>
  <c r="K39" i="2" s="1"/>
  <c r="I27" i="2"/>
  <c r="K27" i="2" s="1"/>
  <c r="I15" i="2"/>
  <c r="K15" i="2" s="1"/>
  <c r="I3" i="2"/>
  <c r="K3" i="2" s="1"/>
  <c r="K54" i="2"/>
  <c r="L254" i="2"/>
  <c r="L205" i="2"/>
  <c r="L43" i="2"/>
  <c r="L90" i="2"/>
  <c r="L10" i="2"/>
  <c r="L362" i="2"/>
  <c r="L108" i="2"/>
  <c r="L308" i="2"/>
  <c r="L37" i="2"/>
  <c r="L127" i="2"/>
  <c r="L193" i="2"/>
  <c r="L105" i="2"/>
  <c r="L78" i="2"/>
  <c r="K42" i="2"/>
  <c r="L93" i="2"/>
  <c r="K218" i="2"/>
  <c r="K61" i="2"/>
  <c r="K70" i="2"/>
  <c r="L335" i="2"/>
  <c r="K206" i="2"/>
  <c r="K245" i="2"/>
  <c r="L154" i="2"/>
  <c r="L133" i="2"/>
  <c r="L49" i="2"/>
  <c r="L16" i="2"/>
  <c r="L296" i="2"/>
  <c r="L142" i="2"/>
  <c r="L338" i="2"/>
  <c r="L239" i="2"/>
  <c r="L284" i="2"/>
  <c r="L248" i="2"/>
  <c r="L102" i="2"/>
  <c r="L72" i="2"/>
  <c r="K47" i="2"/>
  <c r="K14" i="2"/>
  <c r="L353" i="2"/>
  <c r="L299" i="2"/>
  <c r="L278" i="2"/>
  <c r="L191" i="2"/>
  <c r="L145" i="2"/>
  <c r="K8" i="2"/>
  <c r="L214" i="2"/>
  <c r="K209" i="2"/>
  <c r="L22" i="2"/>
  <c r="L251" i="2"/>
  <c r="L166" i="2"/>
  <c r="L266" i="2"/>
  <c r="L227" i="2"/>
  <c r="L190" i="2"/>
  <c r="L84" i="2"/>
  <c r="L60" i="2"/>
  <c r="L7" i="2"/>
  <c r="L365" i="2"/>
  <c r="L360" i="2"/>
  <c r="K360" i="2"/>
  <c r="K355" i="2"/>
  <c r="L355" i="2"/>
  <c r="L324" i="2"/>
  <c r="K324" i="2"/>
  <c r="L293" i="2"/>
  <c r="L288" i="2"/>
  <c r="K288" i="2"/>
  <c r="K370" i="2"/>
  <c r="L370" i="2"/>
  <c r="L120" i="2"/>
  <c r="L85" i="2"/>
  <c r="K85" i="2"/>
  <c r="L11" i="2"/>
  <c r="K11" i="2"/>
  <c r="L354" i="2"/>
  <c r="L318" i="2"/>
  <c r="K318" i="2"/>
  <c r="K237" i="2"/>
  <c r="L237" i="2"/>
  <c r="L155" i="2"/>
  <c r="K155" i="2"/>
  <c r="L20" i="2"/>
  <c r="K20" i="2"/>
  <c r="K312" i="2"/>
  <c r="L276" i="2"/>
  <c r="K297" i="2"/>
  <c r="K358" i="2"/>
  <c r="L358" i="2"/>
  <c r="K291" i="2"/>
  <c r="L44" i="2"/>
  <c r="K337" i="2"/>
  <c r="L337" i="2"/>
  <c r="L306" i="2"/>
  <c r="K306" i="2"/>
  <c r="L270" i="2"/>
  <c r="K270" i="2"/>
  <c r="K189" i="2"/>
  <c r="K285" i="2"/>
  <c r="L249" i="2"/>
  <c r="K249" i="2"/>
  <c r="L164" i="2"/>
  <c r="K164" i="2"/>
  <c r="L137" i="2"/>
  <c r="K137" i="2"/>
  <c r="L103" i="2"/>
  <c r="K103" i="2"/>
  <c r="K352" i="2"/>
  <c r="L352" i="2"/>
  <c r="K367" i="2"/>
  <c r="L367" i="2"/>
  <c r="L341" i="2"/>
  <c r="K331" i="2"/>
  <c r="L331" i="2"/>
  <c r="L305" i="2"/>
  <c r="K264" i="2"/>
  <c r="K279" i="2"/>
  <c r="L339" i="2"/>
  <c r="L261" i="2"/>
  <c r="K261" i="2"/>
  <c r="L330" i="2"/>
  <c r="K330" i="2"/>
  <c r="L294" i="2"/>
  <c r="K294" i="2"/>
  <c r="L258" i="2"/>
  <c r="L363" i="2"/>
  <c r="L351" i="2"/>
  <c r="K351" i="2"/>
  <c r="L350" i="2"/>
  <c r="L345" i="2"/>
  <c r="K345" i="2"/>
  <c r="L309" i="2"/>
  <c r="K309" i="2"/>
  <c r="K273" i="2"/>
  <c r="K201" i="2"/>
  <c r="L201" i="2"/>
  <c r="K240" i="2"/>
  <c r="L240" i="2"/>
  <c r="L232" i="2"/>
  <c r="K228" i="2"/>
  <c r="L228" i="2"/>
  <c r="L220" i="2"/>
  <c r="K216" i="2"/>
  <c r="L216" i="2"/>
  <c r="L208" i="2"/>
  <c r="K180" i="2"/>
  <c r="L180" i="2"/>
  <c r="K158" i="2"/>
  <c r="K149" i="2"/>
  <c r="K140" i="2"/>
  <c r="K122" i="2"/>
  <c r="K106" i="2"/>
  <c r="K97" i="2"/>
  <c r="K88" i="2"/>
  <c r="L265" i="2"/>
  <c r="L253" i="2"/>
  <c r="L250" i="2"/>
  <c r="L247" i="2"/>
  <c r="K243" i="2"/>
  <c r="L243" i="2"/>
  <c r="L235" i="2"/>
  <c r="L223" i="2"/>
  <c r="K207" i="2"/>
  <c r="L207" i="2"/>
  <c r="L187" i="2"/>
  <c r="L157" i="2"/>
  <c r="L316" i="2"/>
  <c r="L313" i="2"/>
  <c r="L310" i="2"/>
  <c r="L304" i="2"/>
  <c r="L301" i="2"/>
  <c r="L298" i="2"/>
  <c r="L295" i="2"/>
  <c r="L286" i="2"/>
  <c r="L280" i="2"/>
  <c r="K170" i="2"/>
  <c r="K161" i="2"/>
  <c r="K152" i="2"/>
  <c r="K134" i="2"/>
  <c r="K117" i="2"/>
  <c r="K109" i="2"/>
  <c r="K91" i="2"/>
  <c r="K73" i="2"/>
  <c r="K64" i="2"/>
  <c r="K57" i="2"/>
  <c r="K246" i="2"/>
  <c r="K234" i="2"/>
  <c r="L234" i="2"/>
  <c r="K186" i="2"/>
  <c r="L186" i="2"/>
  <c r="K174" i="2"/>
  <c r="L174" i="2"/>
  <c r="K165" i="2"/>
  <c r="L165" i="2"/>
  <c r="L151" i="2"/>
  <c r="L162" i="2"/>
  <c r="L159" i="2"/>
  <c r="L147" i="2"/>
  <c r="L144" i="2"/>
  <c r="L135" i="2"/>
  <c r="L126" i="2"/>
  <c r="L123" i="2"/>
  <c r="L121" i="2"/>
  <c r="L110" i="2"/>
  <c r="L107" i="2"/>
  <c r="L104" i="2"/>
  <c r="L101" i="2"/>
  <c r="L95" i="2"/>
  <c r="L83" i="2"/>
  <c r="L74" i="2"/>
  <c r="L71" i="2"/>
  <c r="L68" i="2"/>
  <c r="L65" i="2"/>
  <c r="L62" i="2"/>
  <c r="L53" i="2"/>
  <c r="L48" i="2"/>
  <c r="L30" i="2"/>
  <c r="L21" i="2"/>
  <c r="L18" i="2"/>
  <c r="L15" i="2"/>
  <c r="L12" i="2"/>
  <c r="L6" i="2"/>
  <c r="L3" i="2"/>
  <c r="L2" i="2"/>
  <c r="AC341" i="5" l="1"/>
  <c r="AA341" i="5"/>
  <c r="AC348" i="5"/>
  <c r="AA348" i="5"/>
  <c r="K328" i="5"/>
  <c r="M348" i="5"/>
  <c r="M92" i="5"/>
  <c r="M293" i="5"/>
  <c r="M295" i="5"/>
  <c r="AC292" i="5"/>
  <c r="AC122" i="5"/>
  <c r="AA122" i="5"/>
  <c r="AC139" i="5"/>
  <c r="AC211" i="5"/>
  <c r="AA211" i="5"/>
  <c r="AC302" i="5"/>
  <c r="AA302" i="5"/>
  <c r="AC130" i="5"/>
  <c r="AA130" i="5"/>
  <c r="AC46" i="5"/>
  <c r="AA46" i="5"/>
  <c r="AC4" i="5"/>
  <c r="AA4" i="5"/>
  <c r="AC321" i="5"/>
  <c r="AA321" i="5"/>
  <c r="AC45" i="5"/>
  <c r="AA45" i="5"/>
  <c r="AC234" i="5"/>
  <c r="AA234" i="5"/>
  <c r="AC258" i="5"/>
  <c r="AA258" i="5"/>
  <c r="AC20" i="5"/>
  <c r="AA20" i="5"/>
  <c r="AC93" i="5"/>
  <c r="AA93" i="5"/>
  <c r="AC256" i="5"/>
  <c r="AC165" i="5"/>
  <c r="AA165" i="5"/>
  <c r="AC305" i="5"/>
  <c r="AA305" i="5"/>
  <c r="AC97" i="5"/>
  <c r="AA97" i="5"/>
  <c r="AC143" i="5"/>
  <c r="AA143" i="5"/>
  <c r="AC329" i="5"/>
  <c r="AA329" i="5"/>
  <c r="AC273" i="5"/>
  <c r="AC39" i="5"/>
  <c r="AC350" i="5"/>
  <c r="AA350" i="5"/>
  <c r="AC272" i="5"/>
  <c r="AC304" i="5"/>
  <c r="AC151" i="5"/>
  <c r="AA151" i="5"/>
  <c r="AC81" i="5"/>
  <c r="AA81" i="5"/>
  <c r="AC262" i="5"/>
  <c r="AA262" i="5"/>
  <c r="AC315" i="5"/>
  <c r="AA315" i="5"/>
  <c r="AC248" i="5"/>
  <c r="AA248" i="5"/>
  <c r="N145" i="5"/>
  <c r="AC281" i="5"/>
  <c r="AA281" i="5"/>
  <c r="AC58" i="5"/>
  <c r="AA58" i="5"/>
  <c r="AC335" i="5"/>
  <c r="AA335" i="5"/>
  <c r="AC270" i="5"/>
  <c r="AA270" i="5"/>
  <c r="AC57" i="5"/>
  <c r="AA57" i="5"/>
  <c r="AC206" i="5"/>
  <c r="AC320" i="5"/>
  <c r="AA320" i="5"/>
  <c r="AC76" i="5"/>
  <c r="AA76" i="5"/>
  <c r="AC53" i="5"/>
  <c r="AA53" i="5"/>
  <c r="AC295" i="5"/>
  <c r="AC215" i="5"/>
  <c r="AA215" i="5"/>
  <c r="AC136" i="5"/>
  <c r="AA136" i="5"/>
  <c r="AC6" i="5"/>
  <c r="AA6" i="5"/>
  <c r="AC28" i="5"/>
  <c r="AA28" i="5"/>
  <c r="AC161" i="5"/>
  <c r="AC264" i="5"/>
  <c r="AA264" i="5"/>
  <c r="AC296" i="5"/>
  <c r="AA296" i="5"/>
  <c r="AC82" i="5"/>
  <c r="AA82" i="5"/>
  <c r="AC313" i="5"/>
  <c r="AA313" i="5"/>
  <c r="AC221" i="5"/>
  <c r="AC23" i="5"/>
  <c r="AA23" i="5"/>
  <c r="AC170" i="5"/>
  <c r="AA170" i="5"/>
  <c r="AC194" i="5"/>
  <c r="AA194" i="5"/>
  <c r="N56" i="5"/>
  <c r="M140" i="5"/>
  <c r="AC358" i="5"/>
  <c r="AA358" i="5"/>
  <c r="AC209" i="5"/>
  <c r="AA209" i="5"/>
  <c r="AC160" i="5"/>
  <c r="AA160" i="5"/>
  <c r="AC111" i="5"/>
  <c r="AA111" i="5"/>
  <c r="AC92" i="5"/>
  <c r="AC189" i="5"/>
  <c r="AA189" i="5"/>
  <c r="AC26" i="5"/>
  <c r="AA26" i="5"/>
  <c r="AC121" i="5"/>
  <c r="AA121" i="5"/>
  <c r="AC129" i="5"/>
  <c r="AA129" i="5"/>
  <c r="AC192" i="5"/>
  <c r="AA192" i="5"/>
  <c r="AC188" i="5"/>
  <c r="AA188" i="5"/>
  <c r="AC75" i="5"/>
  <c r="AC353" i="5"/>
  <c r="AA353" i="5"/>
  <c r="AC216" i="5"/>
  <c r="AA216" i="5"/>
  <c r="AC263" i="5"/>
  <c r="AA263" i="5"/>
  <c r="AC364" i="5"/>
  <c r="AA364" i="5"/>
  <c r="AC317" i="5"/>
  <c r="AA317" i="5"/>
  <c r="AC74" i="5"/>
  <c r="AA74" i="5"/>
  <c r="AC105" i="5"/>
  <c r="AA105" i="5"/>
  <c r="AC182" i="5"/>
  <c r="AA182" i="5"/>
  <c r="AC210" i="5"/>
  <c r="AA210" i="5"/>
  <c r="AC142" i="5"/>
  <c r="AA142" i="5"/>
  <c r="AC69" i="5"/>
  <c r="AA69" i="5"/>
  <c r="AC220" i="5"/>
  <c r="AA220" i="5"/>
  <c r="AC240" i="5"/>
  <c r="AA240" i="5"/>
  <c r="AC87" i="5"/>
  <c r="AA87" i="5"/>
  <c r="M357" i="5"/>
  <c r="AC48" i="5"/>
  <c r="AA48" i="5"/>
  <c r="AC49" i="5"/>
  <c r="AA49" i="5"/>
  <c r="AC334" i="5"/>
  <c r="AC260" i="5"/>
  <c r="AA260" i="5"/>
  <c r="AC110" i="5"/>
  <c r="AA110" i="5"/>
  <c r="AC35" i="5"/>
  <c r="AA35" i="5"/>
  <c r="AC279" i="5"/>
  <c r="AA279" i="5"/>
  <c r="AC301" i="5"/>
  <c r="AA301" i="5"/>
  <c r="AC43" i="5"/>
  <c r="AA43" i="5"/>
  <c r="AC274" i="5"/>
  <c r="AC52" i="5"/>
  <c r="AA52" i="5"/>
  <c r="AC126" i="5"/>
  <c r="AA126" i="5"/>
  <c r="AC328" i="5"/>
  <c r="AA328" i="5"/>
  <c r="AC2" i="5"/>
  <c r="AA2" i="5"/>
  <c r="AC132" i="5"/>
  <c r="AA132" i="5"/>
  <c r="AC79" i="5"/>
  <c r="AA79" i="5"/>
  <c r="AC29" i="5"/>
  <c r="AA29" i="5"/>
  <c r="M337" i="5"/>
  <c r="M139" i="5"/>
  <c r="M197" i="5"/>
  <c r="AC346" i="5"/>
  <c r="AA346" i="5"/>
  <c r="AC261" i="5"/>
  <c r="AA261" i="5"/>
  <c r="AC150" i="5"/>
  <c r="AA150" i="5"/>
  <c r="AC102" i="5"/>
  <c r="AA102" i="5"/>
  <c r="AC34" i="5"/>
  <c r="AC368" i="5"/>
  <c r="AA368" i="5"/>
  <c r="AC33" i="5"/>
  <c r="AC128" i="5"/>
  <c r="AC21" i="5"/>
  <c r="AA21" i="5"/>
  <c r="AC25" i="5"/>
  <c r="AA25" i="5"/>
  <c r="AC300" i="5"/>
  <c r="AA300" i="5"/>
  <c r="AC176" i="5"/>
  <c r="AA176" i="5"/>
  <c r="AC119" i="5"/>
  <c r="AA119" i="5"/>
  <c r="AC343" i="5"/>
  <c r="AA343" i="5"/>
  <c r="AC146" i="5"/>
  <c r="AA146" i="5"/>
  <c r="AC172" i="5"/>
  <c r="AA172" i="5"/>
  <c r="AC246" i="5"/>
  <c r="AA246" i="5"/>
  <c r="AC5" i="5"/>
  <c r="AA5" i="5"/>
  <c r="AC327" i="5"/>
  <c r="AC125" i="5"/>
  <c r="AA125" i="5"/>
  <c r="AC294" i="5"/>
  <c r="AA294" i="5"/>
  <c r="AC345" i="5"/>
  <c r="AC200" i="5"/>
  <c r="AA200" i="5"/>
  <c r="AC91" i="5"/>
  <c r="AA91" i="5"/>
  <c r="AC47" i="5"/>
  <c r="AC13" i="5"/>
  <c r="AA13" i="5"/>
  <c r="AC12" i="5"/>
  <c r="AA12" i="5"/>
  <c r="AC268" i="5"/>
  <c r="AC22" i="5"/>
  <c r="AA22" i="5"/>
  <c r="AC99" i="5"/>
  <c r="AA99" i="5"/>
  <c r="AC299" i="5"/>
  <c r="AC8" i="5"/>
  <c r="AC183" i="5"/>
  <c r="AA183" i="5"/>
  <c r="AC164" i="5"/>
  <c r="AA164" i="5"/>
  <c r="AC116" i="5"/>
  <c r="AA116" i="5"/>
  <c r="AC63" i="5"/>
  <c r="AA63" i="5"/>
  <c r="AC349" i="5"/>
  <c r="AA349" i="5"/>
  <c r="AC233" i="5"/>
  <c r="AC254" i="5"/>
  <c r="AC371" i="5"/>
  <c r="AA371" i="5"/>
  <c r="AC198" i="5"/>
  <c r="AA198" i="5"/>
  <c r="AC293" i="5"/>
  <c r="AA293" i="5"/>
  <c r="AC104" i="5"/>
  <c r="AA104" i="5"/>
  <c r="AC319" i="5"/>
  <c r="AA319" i="5"/>
  <c r="AC370" i="5"/>
  <c r="AA370" i="5"/>
  <c r="AC61" i="5"/>
  <c r="AA61" i="5"/>
  <c r="AC207" i="5"/>
  <c r="AA207" i="5"/>
  <c r="AC332" i="5"/>
  <c r="AC339" i="5"/>
  <c r="AA339" i="5"/>
  <c r="M333" i="5"/>
  <c r="AC336" i="5"/>
  <c r="AA336" i="5"/>
  <c r="AC252" i="5"/>
  <c r="AA252" i="5"/>
  <c r="AC223" i="5"/>
  <c r="AC250" i="5"/>
  <c r="AC178" i="5"/>
  <c r="AC101" i="5"/>
  <c r="AA101" i="5"/>
  <c r="AC367" i="5"/>
  <c r="AC197" i="5"/>
  <c r="AA197" i="5"/>
  <c r="AC10" i="5"/>
  <c r="AA10" i="5"/>
  <c r="AC366" i="5"/>
  <c r="AA366" i="5"/>
  <c r="AC228" i="5"/>
  <c r="AA228" i="5"/>
  <c r="AC284" i="5"/>
  <c r="AA284" i="5"/>
  <c r="AC288" i="5"/>
  <c r="AA288" i="5"/>
  <c r="AC145" i="5"/>
  <c r="AC30" i="5"/>
  <c r="AA30" i="5"/>
  <c r="AC245" i="5"/>
  <c r="AA245" i="5"/>
  <c r="AC14" i="5"/>
  <c r="AA14" i="5"/>
  <c r="AC359" i="5"/>
  <c r="AA359" i="5"/>
  <c r="AC168" i="5"/>
  <c r="AA168" i="5"/>
  <c r="K157" i="5"/>
  <c r="K71" i="5"/>
  <c r="M240" i="5"/>
  <c r="M286" i="5"/>
  <c r="AC324" i="5"/>
  <c r="AA324" i="5"/>
  <c r="AC190" i="5"/>
  <c r="AA190" i="5"/>
  <c r="AC141" i="5"/>
  <c r="AA141" i="5"/>
  <c r="AC241" i="5"/>
  <c r="AA241" i="5"/>
  <c r="AC159" i="5"/>
  <c r="AA159" i="5"/>
  <c r="AC243" i="5"/>
  <c r="AC356" i="5"/>
  <c r="AA356" i="5"/>
  <c r="AC230" i="5"/>
  <c r="AA230" i="5"/>
  <c r="AC244" i="5"/>
  <c r="AA244" i="5"/>
  <c r="AC344" i="5"/>
  <c r="AA344" i="5"/>
  <c r="AC44" i="5"/>
  <c r="AA44" i="5"/>
  <c r="AC212" i="5"/>
  <c r="AA212" i="5"/>
  <c r="AC331" i="5"/>
  <c r="AA331" i="5"/>
  <c r="AC127" i="5"/>
  <c r="AA127" i="5"/>
  <c r="AC362" i="5"/>
  <c r="AC226" i="5"/>
  <c r="AA226" i="5"/>
  <c r="AC62" i="5"/>
  <c r="AA62" i="5"/>
  <c r="AC115" i="5"/>
  <c r="AA115" i="5"/>
  <c r="AC15" i="5"/>
  <c r="AA15" i="5"/>
  <c r="AC135" i="5"/>
  <c r="AA135" i="5"/>
  <c r="AC42" i="5"/>
  <c r="AA42" i="5"/>
  <c r="AC83" i="5"/>
  <c r="AA83" i="5"/>
  <c r="AC147" i="5"/>
  <c r="AA147" i="5"/>
  <c r="N272" i="5"/>
  <c r="L148" i="5"/>
  <c r="AC242" i="5"/>
  <c r="AA242" i="5"/>
  <c r="AC80" i="5"/>
  <c r="AA80" i="5"/>
  <c r="AC303" i="5"/>
  <c r="AA303" i="5"/>
  <c r="AC235" i="5"/>
  <c r="AA235" i="5"/>
  <c r="AC202" i="5"/>
  <c r="AA202" i="5"/>
  <c r="AC278" i="5"/>
  <c r="AA278" i="5"/>
  <c r="AC167" i="5"/>
  <c r="AA167" i="5"/>
  <c r="AC67" i="5"/>
  <c r="AA67" i="5"/>
  <c r="AC9" i="5"/>
  <c r="AC354" i="5"/>
  <c r="AA354" i="5"/>
  <c r="AC277" i="5"/>
  <c r="AA277" i="5"/>
  <c r="AC108" i="5"/>
  <c r="AC276" i="5"/>
  <c r="AA276" i="5"/>
  <c r="AC187" i="5"/>
  <c r="AA187" i="5"/>
  <c r="AC237" i="5"/>
  <c r="AA237" i="5"/>
  <c r="AC18" i="5"/>
  <c r="AA18" i="5"/>
  <c r="AC325" i="5"/>
  <c r="AC351" i="5"/>
  <c r="AA351" i="5"/>
  <c r="AC41" i="5"/>
  <c r="AA41" i="5"/>
  <c r="AC285" i="5"/>
  <c r="AA285" i="5"/>
  <c r="AC225" i="5"/>
  <c r="AA225" i="5"/>
  <c r="AC163" i="5"/>
  <c r="AA163" i="5"/>
  <c r="AC360" i="5"/>
  <c r="AA360" i="5"/>
  <c r="AC24" i="5"/>
  <c r="AA24" i="5"/>
  <c r="AC113" i="5"/>
  <c r="AA113" i="5"/>
  <c r="AC196" i="5"/>
  <c r="AC227" i="5"/>
  <c r="AA227" i="5"/>
  <c r="AC85" i="5"/>
  <c r="AA85" i="5"/>
  <c r="AC213" i="5"/>
  <c r="AA213" i="5"/>
  <c r="AC312" i="5"/>
  <c r="AA312" i="5"/>
  <c r="AC232" i="5"/>
  <c r="AA232" i="5"/>
  <c r="AC180" i="5"/>
  <c r="AA180" i="5"/>
  <c r="AC140" i="5"/>
  <c r="AC114" i="5"/>
  <c r="AA114" i="5"/>
  <c r="AC56" i="5"/>
  <c r="AA56" i="5"/>
  <c r="AC333" i="5"/>
  <c r="AA333" i="5"/>
  <c r="AC94" i="5"/>
  <c r="AA94" i="5"/>
  <c r="AC32" i="5"/>
  <c r="AA32" i="5"/>
  <c r="AC72" i="5"/>
  <c r="AA72" i="5"/>
  <c r="AC330" i="5"/>
  <c r="AC326" i="5"/>
  <c r="AA326" i="5"/>
  <c r="AC308" i="5"/>
  <c r="AA308" i="5"/>
  <c r="AC117" i="5"/>
  <c r="AA117" i="5"/>
  <c r="AC286" i="5"/>
  <c r="AA286" i="5"/>
  <c r="AC153" i="5"/>
  <c r="AC40" i="5"/>
  <c r="AC314" i="5"/>
  <c r="AA314" i="5"/>
  <c r="AC337" i="5"/>
  <c r="AA337" i="5"/>
  <c r="AC253" i="5"/>
  <c r="AA253" i="5"/>
  <c r="AC311" i="5"/>
  <c r="AA311" i="5"/>
  <c r="N85" i="5"/>
  <c r="N211" i="5"/>
  <c r="L162" i="5"/>
  <c r="N173" i="5"/>
  <c r="M164" i="5"/>
  <c r="N210" i="5"/>
  <c r="N73" i="5"/>
  <c r="K196" i="5"/>
  <c r="K23" i="5"/>
  <c r="N206" i="5"/>
  <c r="N178" i="5"/>
  <c r="N345" i="5"/>
  <c r="M172" i="5"/>
  <c r="N370" i="5"/>
  <c r="N161" i="5"/>
  <c r="M315" i="5"/>
  <c r="N202" i="5"/>
  <c r="M162" i="5"/>
  <c r="M104" i="5"/>
  <c r="N142" i="5"/>
  <c r="K310" i="5"/>
  <c r="M110" i="5"/>
  <c r="N46" i="5"/>
  <c r="M273" i="5"/>
  <c r="M159" i="5"/>
  <c r="N300" i="5"/>
  <c r="K11" i="5"/>
  <c r="M285" i="5"/>
  <c r="K65" i="5"/>
  <c r="N21" i="5"/>
  <c r="N49" i="5"/>
  <c r="N279" i="5"/>
  <c r="K267" i="5"/>
  <c r="M79" i="5"/>
  <c r="K285" i="5"/>
  <c r="M203" i="5"/>
  <c r="K163" i="5"/>
  <c r="N308" i="5"/>
  <c r="N356" i="5"/>
  <c r="M265" i="5"/>
  <c r="M40" i="5"/>
  <c r="K367" i="5"/>
  <c r="K95" i="5"/>
  <c r="M302" i="5"/>
  <c r="M128" i="5"/>
  <c r="M277" i="5"/>
  <c r="N187" i="5"/>
  <c r="M234" i="5"/>
  <c r="K286" i="5"/>
  <c r="M121" i="5"/>
  <c r="N294" i="5"/>
  <c r="N188" i="5"/>
  <c r="M188" i="5"/>
  <c r="K370" i="5"/>
  <c r="K167" i="5"/>
  <c r="K364" i="5"/>
  <c r="N362" i="5"/>
  <c r="K137" i="5"/>
  <c r="K193" i="5"/>
  <c r="L136" i="5"/>
  <c r="N154" i="5"/>
  <c r="K348" i="5"/>
  <c r="L201" i="5"/>
  <c r="K179" i="5"/>
  <c r="L18" i="5"/>
  <c r="N176" i="5"/>
  <c r="K346" i="5"/>
  <c r="K302" i="5"/>
  <c r="K170" i="5"/>
  <c r="K336" i="5"/>
  <c r="K88" i="5"/>
  <c r="M201" i="5"/>
  <c r="N61" i="5"/>
  <c r="K182" i="5"/>
  <c r="N282" i="5"/>
  <c r="N278" i="5"/>
  <c r="M278" i="5"/>
  <c r="M267" i="5"/>
  <c r="K52" i="5"/>
  <c r="L52" i="5"/>
  <c r="K316" i="5"/>
  <c r="M368" i="5"/>
  <c r="M209" i="5"/>
  <c r="M44" i="5"/>
  <c r="N8" i="5"/>
  <c r="L127" i="5"/>
  <c r="K35" i="5"/>
  <c r="K94" i="5"/>
  <c r="N118" i="5"/>
  <c r="M118" i="5"/>
  <c r="M332" i="5"/>
  <c r="N332" i="5"/>
  <c r="K361" i="5"/>
  <c r="L361" i="5"/>
  <c r="N116" i="5"/>
  <c r="N290" i="5"/>
  <c r="M290" i="5"/>
  <c r="N182" i="5"/>
  <c r="M182" i="5"/>
  <c r="M53" i="5"/>
  <c r="N53" i="5"/>
  <c r="K145" i="5"/>
  <c r="L145" i="5"/>
  <c r="N112" i="5"/>
  <c r="M112" i="5"/>
  <c r="N183" i="5"/>
  <c r="M261" i="5"/>
  <c r="M237" i="5"/>
  <c r="N38" i="5"/>
  <c r="M38" i="5"/>
  <c r="K289" i="5"/>
  <c r="K61" i="5"/>
  <c r="M338" i="5"/>
  <c r="L360" i="5"/>
  <c r="L20" i="5"/>
  <c r="K20" i="5"/>
  <c r="N51" i="5"/>
  <c r="N252" i="5"/>
  <c r="M252" i="5"/>
  <c r="N151" i="5"/>
  <c r="M13" i="5"/>
  <c r="K322" i="5"/>
  <c r="N237" i="5"/>
  <c r="K119" i="5"/>
  <c r="K355" i="5"/>
  <c r="L355" i="5"/>
  <c r="K321" i="5"/>
  <c r="L321" i="5"/>
  <c r="M274" i="5"/>
  <c r="N274" i="5"/>
  <c r="N100" i="5"/>
  <c r="M100" i="5"/>
  <c r="M141" i="5"/>
  <c r="N141" i="5"/>
  <c r="N133" i="5"/>
  <c r="N215" i="5"/>
  <c r="M215" i="5"/>
  <c r="N331" i="5"/>
  <c r="M132" i="5"/>
  <c r="N132" i="5"/>
  <c r="L106" i="5"/>
  <c r="K106" i="5"/>
  <c r="K210" i="5"/>
  <c r="L210" i="5"/>
  <c r="N261" i="5"/>
  <c r="M98" i="5"/>
  <c r="N319" i="5"/>
  <c r="N269" i="5"/>
  <c r="M269" i="5"/>
  <c r="N14" i="5"/>
  <c r="M14" i="5"/>
  <c r="L140" i="5"/>
  <c r="K140" i="5"/>
  <c r="L133" i="5"/>
  <c r="K133" i="5"/>
  <c r="N289" i="5"/>
  <c r="N296" i="5"/>
  <c r="M296" i="5"/>
  <c r="N98" i="5"/>
  <c r="M283" i="5"/>
  <c r="N283" i="5"/>
  <c r="N32" i="5"/>
  <c r="M32" i="5"/>
  <c r="L281" i="5"/>
  <c r="K281" i="5"/>
  <c r="N200" i="5"/>
  <c r="M200" i="5"/>
  <c r="N76" i="5"/>
  <c r="M76" i="5"/>
  <c r="M4" i="5"/>
  <c r="N4" i="5"/>
  <c r="N177" i="5"/>
  <c r="N171" i="5"/>
  <c r="K324" i="5"/>
  <c r="M158" i="5"/>
  <c r="M255" i="5"/>
  <c r="N26" i="5"/>
  <c r="M26" i="5"/>
  <c r="M123" i="5"/>
  <c r="N123" i="5"/>
  <c r="N70" i="5"/>
  <c r="M70" i="5"/>
  <c r="N20" i="5"/>
  <c r="M20" i="5"/>
  <c r="L273" i="5"/>
  <c r="K273" i="5"/>
  <c r="N94" i="5"/>
  <c r="M94" i="5"/>
  <c r="M291" i="5"/>
  <c r="N291" i="5"/>
  <c r="K313" i="5"/>
  <c r="L313" i="5"/>
  <c r="L82" i="5"/>
  <c r="K82" i="5"/>
  <c r="N158" i="5"/>
  <c r="K307" i="5"/>
  <c r="L307" i="5"/>
  <c r="M350" i="5"/>
  <c r="N350" i="5"/>
  <c r="K207" i="5"/>
  <c r="L207" i="5"/>
  <c r="M55" i="5"/>
  <c r="N55" i="5"/>
  <c r="K325" i="5"/>
  <c r="L325" i="5"/>
  <c r="M37" i="5"/>
  <c r="K319" i="5"/>
  <c r="L319" i="5"/>
  <c r="M196" i="5"/>
  <c r="N196" i="5"/>
  <c r="M133" i="5"/>
  <c r="M326" i="5"/>
  <c r="N326" i="5"/>
  <c r="K331" i="5"/>
  <c r="L331" i="5"/>
  <c r="L290" i="5"/>
  <c r="K290" i="5"/>
  <c r="N2" i="5"/>
  <c r="M2" i="5"/>
  <c r="N64" i="5"/>
  <c r="M64" i="5"/>
  <c r="M249" i="5"/>
  <c r="N88" i="5"/>
  <c r="M88" i="5"/>
  <c r="N192" i="5"/>
  <c r="M192" i="5"/>
  <c r="L141" i="2"/>
  <c r="L289" i="2"/>
  <c r="K195" i="2"/>
  <c r="L268" i="2"/>
  <c r="L58" i="2"/>
  <c r="L181" i="2"/>
  <c r="L287" i="2"/>
  <c r="M188" i="2"/>
  <c r="L314" i="2"/>
  <c r="L334" i="2"/>
  <c r="K17" i="2"/>
  <c r="L28" i="2"/>
  <c r="L275" i="2"/>
  <c r="L139" i="2"/>
  <c r="K26" i="2"/>
  <c r="N58" i="2"/>
  <c r="L24" i="2"/>
  <c r="L210" i="2"/>
  <c r="L153" i="2"/>
  <c r="K303" i="2"/>
  <c r="L282" i="2"/>
  <c r="K32" i="2"/>
  <c r="L332" i="2"/>
  <c r="N353" i="2"/>
  <c r="L39" i="2"/>
  <c r="L222" i="2"/>
  <c r="K143" i="2"/>
  <c r="L200" i="2"/>
  <c r="M272" i="2"/>
  <c r="M200" i="2"/>
  <c r="L41" i="2"/>
  <c r="K131" i="2"/>
  <c r="L213" i="2"/>
  <c r="L46" i="2"/>
  <c r="L336" i="2"/>
  <c r="L56" i="2"/>
  <c r="N15" i="2"/>
  <c r="N229" i="2"/>
  <c r="N100" i="2"/>
  <c r="L188" i="2"/>
  <c r="L183" i="2"/>
  <c r="K112" i="2"/>
  <c r="L346" i="2"/>
  <c r="K327" i="2"/>
  <c r="K197" i="2"/>
  <c r="L302" i="2"/>
  <c r="N10" i="2"/>
  <c r="N231" i="2"/>
  <c r="M29" i="2"/>
  <c r="N29" i="2"/>
  <c r="L271" i="2"/>
  <c r="L9" i="2"/>
  <c r="L132" i="2"/>
  <c r="L283" i="2"/>
  <c r="L256" i="2"/>
  <c r="K29" i="2"/>
  <c r="L202" i="2"/>
  <c r="L368" i="2"/>
  <c r="L136" i="2"/>
  <c r="N46" i="2"/>
  <c r="N217" i="2"/>
  <c r="N215" i="2"/>
  <c r="M215" i="2"/>
  <c r="L169" i="2"/>
  <c r="L184" i="2"/>
  <c r="L329" i="2"/>
  <c r="N309" i="2"/>
  <c r="L356" i="5"/>
  <c r="K356" i="5"/>
  <c r="L320" i="5"/>
  <c r="K320" i="5"/>
  <c r="M340" i="5"/>
  <c r="N340" i="5"/>
  <c r="N242" i="5"/>
  <c r="M242" i="5"/>
  <c r="N244" i="5"/>
  <c r="M244" i="5"/>
  <c r="K220" i="5"/>
  <c r="L220" i="5"/>
  <c r="N233" i="5"/>
  <c r="M233" i="5"/>
  <c r="N163" i="5"/>
  <c r="M163" i="5"/>
  <c r="L153" i="5"/>
  <c r="K153" i="5"/>
  <c r="N174" i="5"/>
  <c r="M174" i="5"/>
  <c r="L103" i="5"/>
  <c r="K103" i="5"/>
  <c r="M87" i="5"/>
  <c r="N87" i="5"/>
  <c r="N129" i="5"/>
  <c r="M129" i="5"/>
  <c r="L90" i="5"/>
  <c r="K90" i="5"/>
  <c r="L46" i="5"/>
  <c r="K46" i="5"/>
  <c r="L22" i="5"/>
  <c r="K22" i="5"/>
  <c r="N17" i="5"/>
  <c r="M17" i="5"/>
  <c r="N102" i="5"/>
  <c r="M102" i="5"/>
  <c r="N18" i="5"/>
  <c r="M18" i="5"/>
  <c r="K160" i="5"/>
  <c r="L160" i="5"/>
  <c r="L97" i="5"/>
  <c r="K97" i="5"/>
  <c r="N72" i="5"/>
  <c r="M72" i="5"/>
  <c r="L128" i="5"/>
  <c r="K128" i="5"/>
  <c r="N60" i="5"/>
  <c r="M60" i="5"/>
  <c r="L87" i="5"/>
  <c r="K87" i="5"/>
  <c r="N353" i="5"/>
  <c r="M353" i="5"/>
  <c r="L350" i="5"/>
  <c r="K350" i="5"/>
  <c r="M322" i="5"/>
  <c r="N322" i="5"/>
  <c r="L308" i="5"/>
  <c r="K308" i="5"/>
  <c r="N324" i="5"/>
  <c r="M324" i="5"/>
  <c r="N230" i="5"/>
  <c r="M230" i="5"/>
  <c r="N232" i="5"/>
  <c r="M232" i="5"/>
  <c r="L270" i="5"/>
  <c r="K270" i="5"/>
  <c r="L208" i="5"/>
  <c r="K208" i="5"/>
  <c r="L226" i="5"/>
  <c r="K226" i="5"/>
  <c r="N157" i="5"/>
  <c r="M157" i="5"/>
  <c r="L91" i="5"/>
  <c r="K91" i="5"/>
  <c r="M117" i="5"/>
  <c r="N117" i="5"/>
  <c r="M81" i="5"/>
  <c r="N81" i="5"/>
  <c r="L79" i="5"/>
  <c r="K79" i="5"/>
  <c r="M113" i="5"/>
  <c r="N113" i="5"/>
  <c r="M89" i="5"/>
  <c r="N89" i="5"/>
  <c r="M101" i="5"/>
  <c r="N101" i="5"/>
  <c r="N29" i="5"/>
  <c r="M29" i="5"/>
  <c r="N194" i="5"/>
  <c r="M194" i="5"/>
  <c r="N96" i="5"/>
  <c r="M96" i="5"/>
  <c r="L132" i="5"/>
  <c r="K132" i="5"/>
  <c r="K142" i="5"/>
  <c r="L142" i="5"/>
  <c r="N347" i="5"/>
  <c r="M347" i="5"/>
  <c r="L314" i="5"/>
  <c r="K314" i="5"/>
  <c r="N224" i="5"/>
  <c r="M224" i="5"/>
  <c r="N226" i="5"/>
  <c r="M226" i="5"/>
  <c r="N263" i="5"/>
  <c r="M263" i="5"/>
  <c r="N213" i="5"/>
  <c r="M213" i="5"/>
  <c r="N221" i="5"/>
  <c r="M221" i="5"/>
  <c r="L264" i="5"/>
  <c r="K264" i="5"/>
  <c r="N180" i="5"/>
  <c r="M180" i="5"/>
  <c r="N166" i="5"/>
  <c r="M166" i="5"/>
  <c r="L85" i="5"/>
  <c r="K85" i="5"/>
  <c r="M95" i="5"/>
  <c r="N95" i="5"/>
  <c r="L178" i="5"/>
  <c r="K178" i="5"/>
  <c r="L114" i="5"/>
  <c r="K114" i="5"/>
  <c r="N90" i="5"/>
  <c r="M90" i="5"/>
  <c r="L40" i="5"/>
  <c r="K40" i="5"/>
  <c r="L16" i="5"/>
  <c r="K16" i="5"/>
  <c r="M107" i="5"/>
  <c r="N107" i="5"/>
  <c r="N84" i="5"/>
  <c r="M84" i="5"/>
  <c r="N12" i="5"/>
  <c r="M12" i="5"/>
  <c r="L194" i="5"/>
  <c r="K194" i="5"/>
  <c r="M334" i="5"/>
  <c r="N334" i="5"/>
  <c r="L188" i="5"/>
  <c r="K188" i="5"/>
  <c r="N168" i="5"/>
  <c r="M168" i="5"/>
  <c r="L81" i="5"/>
  <c r="K81" i="5"/>
  <c r="N341" i="5"/>
  <c r="M341" i="5"/>
  <c r="L344" i="5"/>
  <c r="K344" i="5"/>
  <c r="L301" i="5"/>
  <c r="K301" i="5"/>
  <c r="N299" i="5"/>
  <c r="M299" i="5"/>
  <c r="N218" i="5"/>
  <c r="M218" i="5"/>
  <c r="N220" i="5"/>
  <c r="M220" i="5"/>
  <c r="N253" i="5"/>
  <c r="M253" i="5"/>
  <c r="N275" i="5"/>
  <c r="M275" i="5"/>
  <c r="L246" i="5"/>
  <c r="K246" i="5"/>
  <c r="N280" i="5"/>
  <c r="M280" i="5"/>
  <c r="N257" i="5"/>
  <c r="M257" i="5"/>
  <c r="N208" i="5"/>
  <c r="M208" i="5"/>
  <c r="L185" i="5"/>
  <c r="K185" i="5"/>
  <c r="L166" i="5"/>
  <c r="K166" i="5"/>
  <c r="M111" i="5"/>
  <c r="N111" i="5"/>
  <c r="M75" i="5"/>
  <c r="N75" i="5"/>
  <c r="L73" i="5"/>
  <c r="K73" i="5"/>
  <c r="L84" i="5"/>
  <c r="K84" i="5"/>
  <c r="N41" i="5"/>
  <c r="M41" i="5"/>
  <c r="N11" i="5"/>
  <c r="M11" i="5"/>
  <c r="L168" i="5"/>
  <c r="K168" i="5"/>
  <c r="N42" i="5"/>
  <c r="M42" i="5"/>
  <c r="N359" i="5"/>
  <c r="M359" i="5"/>
  <c r="N238" i="5"/>
  <c r="M238" i="5"/>
  <c r="N312" i="5"/>
  <c r="M312" i="5"/>
  <c r="N335" i="5"/>
  <c r="M335" i="5"/>
  <c r="M316" i="5"/>
  <c r="N316" i="5"/>
  <c r="M310" i="5"/>
  <c r="N310" i="5"/>
  <c r="N304" i="5"/>
  <c r="M304" i="5"/>
  <c r="N212" i="5"/>
  <c r="M212" i="5"/>
  <c r="N214" i="5"/>
  <c r="M214" i="5"/>
  <c r="N305" i="5"/>
  <c r="M305" i="5"/>
  <c r="M231" i="5"/>
  <c r="N231" i="5"/>
  <c r="K216" i="5"/>
  <c r="L216" i="5"/>
  <c r="N336" i="5"/>
  <c r="M336" i="5"/>
  <c r="N204" i="5"/>
  <c r="M204" i="5"/>
  <c r="L202" i="5"/>
  <c r="K202" i="5"/>
  <c r="N148" i="5"/>
  <c r="M148" i="5"/>
  <c r="N69" i="5"/>
  <c r="M69" i="5"/>
  <c r="L72" i="5"/>
  <c r="K72" i="5"/>
  <c r="L146" i="5"/>
  <c r="K146" i="5"/>
  <c r="N78" i="5"/>
  <c r="M78" i="5"/>
  <c r="L53" i="5"/>
  <c r="K53" i="5"/>
  <c r="N138" i="5"/>
  <c r="M138" i="5"/>
  <c r="N236" i="5"/>
  <c r="M236" i="5"/>
  <c r="L240" i="5"/>
  <c r="K240" i="5"/>
  <c r="N329" i="5"/>
  <c r="M329" i="5"/>
  <c r="L338" i="5"/>
  <c r="K338" i="5"/>
  <c r="N306" i="5"/>
  <c r="M306" i="5"/>
  <c r="N298" i="5"/>
  <c r="M298" i="5"/>
  <c r="N292" i="5"/>
  <c r="M292" i="5"/>
  <c r="N251" i="5"/>
  <c r="M251" i="5"/>
  <c r="M229" i="5"/>
  <c r="N229" i="5"/>
  <c r="N195" i="5"/>
  <c r="M195" i="5"/>
  <c r="M217" i="5"/>
  <c r="N217" i="5"/>
  <c r="L174" i="5"/>
  <c r="K174" i="5"/>
  <c r="N219" i="5"/>
  <c r="M219" i="5"/>
  <c r="M105" i="5"/>
  <c r="N105" i="5"/>
  <c r="N63" i="5"/>
  <c r="M63" i="5"/>
  <c r="N152" i="5"/>
  <c r="M152" i="5"/>
  <c r="N66" i="5"/>
  <c r="M66" i="5"/>
  <c r="L63" i="5"/>
  <c r="K63" i="5"/>
  <c r="L69" i="5"/>
  <c r="K69" i="5"/>
  <c r="L34" i="5"/>
  <c r="K34" i="5"/>
  <c r="L10" i="5"/>
  <c r="K10" i="5"/>
  <c r="K75" i="5"/>
  <c r="L75" i="5"/>
  <c r="N36" i="5"/>
  <c r="M36" i="5"/>
  <c r="N6" i="5"/>
  <c r="M6" i="5"/>
  <c r="N54" i="5"/>
  <c r="M54" i="5"/>
  <c r="N323" i="5"/>
  <c r="M323" i="5"/>
  <c r="L311" i="5"/>
  <c r="K311" i="5"/>
  <c r="N268" i="5"/>
  <c r="M268" i="5"/>
  <c r="N241" i="5"/>
  <c r="M241" i="5"/>
  <c r="N297" i="5"/>
  <c r="M297" i="5"/>
  <c r="N330" i="5"/>
  <c r="M330" i="5"/>
  <c r="N227" i="5"/>
  <c r="M227" i="5"/>
  <c r="N198" i="5"/>
  <c r="M198" i="5"/>
  <c r="N186" i="5"/>
  <c r="M186" i="5"/>
  <c r="L279" i="5"/>
  <c r="K279" i="5"/>
  <c r="L172" i="5"/>
  <c r="K172" i="5"/>
  <c r="L271" i="5"/>
  <c r="K271" i="5"/>
  <c r="M193" i="5"/>
  <c r="N193" i="5"/>
  <c r="L96" i="5"/>
  <c r="K96" i="5"/>
  <c r="N108" i="5"/>
  <c r="M108" i="5"/>
  <c r="L78" i="5"/>
  <c r="K78" i="5"/>
  <c r="L56" i="5"/>
  <c r="K56" i="5"/>
  <c r="N77" i="5"/>
  <c r="M77" i="5"/>
  <c r="N23" i="5"/>
  <c r="M23" i="5"/>
  <c r="N366" i="5"/>
  <c r="M366" i="5"/>
  <c r="N266" i="5"/>
  <c r="M266" i="5"/>
  <c r="N245" i="5"/>
  <c r="M245" i="5"/>
  <c r="L252" i="5"/>
  <c r="K252" i="5"/>
  <c r="N181" i="5"/>
  <c r="M181" i="5"/>
  <c r="L203" i="5"/>
  <c r="K203" i="5"/>
  <c r="N130" i="5"/>
  <c r="M130" i="5"/>
  <c r="M99" i="5"/>
  <c r="N99" i="5"/>
  <c r="N57" i="5"/>
  <c r="M57" i="5"/>
  <c r="L67" i="5"/>
  <c r="K67" i="5"/>
  <c r="K221" i="5"/>
  <c r="L221" i="5"/>
  <c r="N30" i="5"/>
  <c r="M30" i="5"/>
  <c r="N317" i="5"/>
  <c r="M317" i="5"/>
  <c r="N287" i="5"/>
  <c r="M287" i="5"/>
  <c r="N371" i="5"/>
  <c r="M371" i="5"/>
  <c r="N311" i="5"/>
  <c r="M311" i="5"/>
  <c r="L368" i="5"/>
  <c r="K368" i="5"/>
  <c r="N260" i="5"/>
  <c r="M260" i="5"/>
  <c r="M358" i="5"/>
  <c r="N358" i="5"/>
  <c r="N262" i="5"/>
  <c r="M262" i="5"/>
  <c r="N239" i="5"/>
  <c r="M239" i="5"/>
  <c r="L234" i="5"/>
  <c r="K234" i="5"/>
  <c r="N288" i="5"/>
  <c r="M288" i="5"/>
  <c r="N175" i="5"/>
  <c r="M175" i="5"/>
  <c r="L180" i="5"/>
  <c r="K180" i="5"/>
  <c r="L129" i="5"/>
  <c r="K129" i="5"/>
  <c r="N114" i="5"/>
  <c r="M114" i="5"/>
  <c r="L108" i="5"/>
  <c r="K108" i="5"/>
  <c r="L28" i="5"/>
  <c r="K28" i="5"/>
  <c r="L4" i="5"/>
  <c r="K4" i="5"/>
  <c r="N35" i="5"/>
  <c r="M35" i="5"/>
  <c r="N5" i="5"/>
  <c r="M5" i="5"/>
  <c r="L147" i="5"/>
  <c r="K147" i="5"/>
  <c r="N225" i="5"/>
  <c r="M225" i="5"/>
  <c r="L326" i="5"/>
  <c r="K326" i="5"/>
  <c r="M328" i="5"/>
  <c r="N328" i="5"/>
  <c r="N254" i="5"/>
  <c r="M254" i="5"/>
  <c r="N256" i="5"/>
  <c r="M256" i="5"/>
  <c r="N169" i="5"/>
  <c r="M169" i="5"/>
  <c r="N271" i="5"/>
  <c r="M271" i="5"/>
  <c r="L190" i="5"/>
  <c r="K190" i="5"/>
  <c r="L115" i="5"/>
  <c r="K115" i="5"/>
  <c r="N160" i="5"/>
  <c r="M160" i="5"/>
  <c r="M93" i="5"/>
  <c r="N93" i="5"/>
  <c r="N83" i="5"/>
  <c r="M83" i="5"/>
  <c r="N71" i="5"/>
  <c r="M71" i="5"/>
  <c r="L50" i="5"/>
  <c r="K50" i="5"/>
  <c r="M155" i="5"/>
  <c r="N155" i="5"/>
  <c r="L102" i="5"/>
  <c r="K102" i="5"/>
  <c r="L59" i="5"/>
  <c r="K59" i="5"/>
  <c r="N24" i="5"/>
  <c r="M24" i="5"/>
  <c r="N120" i="5"/>
  <c r="M120" i="5"/>
  <c r="L332" i="5"/>
  <c r="K332" i="5"/>
  <c r="N365" i="5"/>
  <c r="M365" i="5"/>
  <c r="L362" i="5"/>
  <c r="K362" i="5"/>
  <c r="M346" i="5"/>
  <c r="N346" i="5"/>
  <c r="M352" i="5"/>
  <c r="N352" i="5"/>
  <c r="N248" i="5"/>
  <c r="M248" i="5"/>
  <c r="N250" i="5"/>
  <c r="M250" i="5"/>
  <c r="L284" i="5"/>
  <c r="K284" i="5"/>
  <c r="L292" i="5"/>
  <c r="K292" i="5"/>
  <c r="L258" i="5"/>
  <c r="K258" i="5"/>
  <c r="L275" i="5"/>
  <c r="K275" i="5"/>
  <c r="N284" i="5"/>
  <c r="M284" i="5"/>
  <c r="L184" i="5"/>
  <c r="K184" i="5"/>
  <c r="L109" i="5"/>
  <c r="K109" i="5"/>
  <c r="M119" i="5"/>
  <c r="N119" i="5"/>
  <c r="N65" i="5"/>
  <c r="M65" i="5"/>
  <c r="N47" i="5"/>
  <c r="M47" i="5"/>
  <c r="N147" i="5"/>
  <c r="M147" i="5"/>
  <c r="M137" i="5"/>
  <c r="N137" i="5"/>
  <c r="L192" i="2"/>
  <c r="L211" i="2"/>
  <c r="K267" i="2"/>
  <c r="L111" i="2"/>
  <c r="L260" i="2"/>
  <c r="L81" i="2"/>
  <c r="N303" i="2"/>
  <c r="N187" i="2"/>
  <c r="M187" i="2"/>
  <c r="N3" i="2"/>
  <c r="L86" i="2"/>
  <c r="L196" i="2"/>
  <c r="L204" i="2"/>
  <c r="K348" i="2"/>
  <c r="K76" i="2"/>
  <c r="N325" i="2"/>
  <c r="N73" i="2"/>
  <c r="M73" i="2"/>
  <c r="N321" i="2"/>
  <c r="M321" i="2"/>
  <c r="M279" i="2"/>
  <c r="N279" i="2"/>
  <c r="L98" i="2"/>
  <c r="L138" i="2"/>
  <c r="L274" i="2"/>
  <c r="L343" i="2"/>
  <c r="L359" i="2"/>
  <c r="L328" i="2"/>
  <c r="L257" i="2"/>
  <c r="K79" i="2"/>
  <c r="L344" i="2"/>
  <c r="M259" i="2"/>
  <c r="K357" i="2"/>
  <c r="L242" i="2"/>
  <c r="L229" i="2"/>
  <c r="N74" i="2"/>
  <c r="M14" i="2"/>
  <c r="N14" i="2"/>
  <c r="K67" i="2"/>
  <c r="L364" i="2"/>
  <c r="L203" i="2"/>
  <c r="L241" i="2"/>
  <c r="N111" i="2"/>
  <c r="L225" i="2"/>
  <c r="K255" i="2"/>
  <c r="K40" i="2"/>
  <c r="K230" i="2"/>
  <c r="N159" i="2"/>
  <c r="M255" i="2"/>
  <c r="N255" i="2"/>
  <c r="M171" i="2"/>
  <c r="N171" i="2"/>
  <c r="L36" i="2"/>
  <c r="L59" i="2"/>
  <c r="L150" i="2"/>
  <c r="L340" i="2"/>
  <c r="K52" i="2"/>
  <c r="L281" i="2"/>
  <c r="L69" i="2"/>
  <c r="L215" i="2"/>
  <c r="N145" i="2"/>
  <c r="M147" i="2"/>
  <c r="N147" i="2"/>
  <c r="N219" i="2"/>
  <c r="M219" i="2"/>
  <c r="M315" i="2"/>
  <c r="N315" i="2"/>
  <c r="M183" i="2"/>
  <c r="N183" i="2"/>
  <c r="L13" i="2"/>
  <c r="L277" i="2"/>
  <c r="K128" i="2"/>
  <c r="L116" i="2"/>
  <c r="L269" i="2"/>
  <c r="N267" i="2"/>
  <c r="N44" i="2"/>
  <c r="M87" i="2"/>
  <c r="M158" i="2"/>
  <c r="N158" i="2"/>
  <c r="L55" i="2"/>
  <c r="L113" i="2"/>
  <c r="K125" i="2"/>
  <c r="L118" i="2"/>
  <c r="L199" i="2"/>
  <c r="L262" i="2"/>
  <c r="K185" i="2"/>
  <c r="L272" i="2"/>
  <c r="K5" i="2"/>
  <c r="M207" i="2"/>
  <c r="N207" i="2"/>
  <c r="L129" i="2"/>
  <c r="K366" i="2"/>
  <c r="L146" i="2"/>
  <c r="K322" i="2"/>
  <c r="L259" i="2"/>
  <c r="M175" i="2"/>
  <c r="N175" i="2"/>
  <c r="M103" i="2"/>
  <c r="N103" i="2"/>
  <c r="M91" i="2"/>
  <c r="N91" i="2"/>
  <c r="M316" i="2"/>
  <c r="N316" i="2"/>
  <c r="M121" i="2"/>
  <c r="N121" i="2"/>
  <c r="M356" i="2"/>
  <c r="N356" i="2"/>
  <c r="N7" i="2"/>
  <c r="M7" i="2"/>
  <c r="M251" i="2"/>
  <c r="N251" i="2"/>
  <c r="M37" i="2"/>
  <c r="N37" i="2"/>
  <c r="M266" i="2"/>
  <c r="N266" i="2"/>
  <c r="M33" i="2"/>
  <c r="N33" i="2"/>
  <c r="M105" i="2"/>
  <c r="N105" i="2"/>
  <c r="M177" i="2"/>
  <c r="N177" i="2"/>
  <c r="M249" i="2"/>
  <c r="N249" i="2"/>
  <c r="M53" i="2"/>
  <c r="N53" i="2"/>
  <c r="M307" i="2"/>
  <c r="N307" i="2"/>
  <c r="M97" i="2"/>
  <c r="N97" i="2"/>
  <c r="M361" i="2"/>
  <c r="N361" i="2"/>
  <c r="M98" i="2"/>
  <c r="N98" i="2"/>
  <c r="N323" i="2"/>
  <c r="M323" i="2"/>
  <c r="M199" i="2"/>
  <c r="N199" i="2"/>
  <c r="M221" i="2"/>
  <c r="N221" i="2"/>
  <c r="M234" i="2"/>
  <c r="N234" i="2"/>
  <c r="N216" i="2"/>
  <c r="M216" i="2"/>
  <c r="N318" i="2"/>
  <c r="M318" i="2"/>
  <c r="M252" i="2"/>
  <c r="N252" i="2"/>
  <c r="M60" i="2"/>
  <c r="N60" i="2"/>
  <c r="M210" i="2"/>
  <c r="N210" i="2"/>
  <c r="M342" i="2"/>
  <c r="N342" i="2"/>
  <c r="M72" i="2"/>
  <c r="N72" i="2"/>
  <c r="M18" i="2"/>
  <c r="N18" i="2"/>
  <c r="M336" i="2"/>
  <c r="N336" i="2"/>
  <c r="M265" i="2"/>
  <c r="N265" i="2"/>
  <c r="M320" i="2"/>
  <c r="N320" i="2"/>
  <c r="M132" i="2"/>
  <c r="N132" i="2"/>
  <c r="K342" i="2"/>
  <c r="L25" i="2"/>
  <c r="L34" i="2"/>
  <c r="M218" i="2"/>
  <c r="N218" i="2"/>
  <c r="M169" i="2"/>
  <c r="N169" i="2"/>
  <c r="M134" i="2"/>
  <c r="N134" i="2"/>
  <c r="M355" i="2"/>
  <c r="N355" i="2"/>
  <c r="M163" i="2"/>
  <c r="N163" i="2"/>
  <c r="M38" i="2"/>
  <c r="N38" i="2"/>
  <c r="M50" i="2"/>
  <c r="N50" i="2"/>
  <c r="M292" i="2"/>
  <c r="N292" i="2"/>
  <c r="N80" i="2"/>
  <c r="M80" i="2"/>
  <c r="M293" i="2"/>
  <c r="N293" i="2"/>
  <c r="M45" i="2"/>
  <c r="N45" i="2"/>
  <c r="M117" i="2"/>
  <c r="N117" i="2"/>
  <c r="M189" i="2"/>
  <c r="N189" i="2"/>
  <c r="M261" i="2"/>
  <c r="N261" i="2"/>
  <c r="M110" i="2"/>
  <c r="N110" i="2"/>
  <c r="M347" i="2"/>
  <c r="N347" i="2"/>
  <c r="M139" i="2"/>
  <c r="N139" i="2"/>
  <c r="M140" i="2"/>
  <c r="N140" i="2"/>
  <c r="M362" i="2"/>
  <c r="N362" i="2"/>
  <c r="M242" i="2"/>
  <c r="N242" i="2"/>
  <c r="M258" i="2"/>
  <c r="N258" i="2"/>
  <c r="M294" i="2"/>
  <c r="N294" i="2"/>
  <c r="N174" i="2"/>
  <c r="M174" i="2"/>
  <c r="M186" i="2"/>
  <c r="N186" i="2"/>
  <c r="M270" i="2"/>
  <c r="N270" i="2"/>
  <c r="M90" i="2"/>
  <c r="N90" i="2"/>
  <c r="M54" i="2"/>
  <c r="N54" i="2"/>
  <c r="M149" i="2"/>
  <c r="N149" i="2"/>
  <c r="M280" i="2"/>
  <c r="N280" i="2"/>
  <c r="M125" i="2"/>
  <c r="N125" i="2"/>
  <c r="M214" i="2"/>
  <c r="N214" i="2"/>
  <c r="M144" i="2"/>
  <c r="N144" i="2"/>
  <c r="L325" i="2"/>
  <c r="L349" i="2"/>
  <c r="L119" i="2"/>
  <c r="M4" i="2"/>
  <c r="N4" i="2"/>
  <c r="M232" i="2"/>
  <c r="N232" i="2"/>
  <c r="M148" i="2"/>
  <c r="N148" i="2"/>
  <c r="M368" i="2"/>
  <c r="N368" i="2"/>
  <c r="M178" i="2"/>
  <c r="N178" i="2"/>
  <c r="M65" i="2"/>
  <c r="N65" i="2"/>
  <c r="N305" i="2"/>
  <c r="M305" i="2"/>
  <c r="M95" i="2"/>
  <c r="N95" i="2"/>
  <c r="M319" i="2"/>
  <c r="N319" i="2"/>
  <c r="M124" i="2"/>
  <c r="N124" i="2"/>
  <c r="M298" i="2"/>
  <c r="N298" i="2"/>
  <c r="M154" i="2"/>
  <c r="N154" i="2"/>
  <c r="M130" i="2"/>
  <c r="N130" i="2"/>
  <c r="M155" i="2"/>
  <c r="N155" i="2"/>
  <c r="M256" i="2"/>
  <c r="N256" i="2"/>
  <c r="M300" i="2"/>
  <c r="N300" i="2"/>
  <c r="M264" i="2"/>
  <c r="N264" i="2"/>
  <c r="L171" i="2"/>
  <c r="L178" i="2"/>
  <c r="M32" i="2"/>
  <c r="N32" i="2"/>
  <c r="M262" i="2"/>
  <c r="N262" i="2"/>
  <c r="M247" i="2"/>
  <c r="N247" i="2"/>
  <c r="M176" i="2"/>
  <c r="N176" i="2"/>
  <c r="M206" i="2"/>
  <c r="N206" i="2"/>
  <c r="N116" i="2"/>
  <c r="M116" i="2"/>
  <c r="M79" i="2"/>
  <c r="N79" i="2"/>
  <c r="N331" i="2"/>
  <c r="M331" i="2"/>
  <c r="M109" i="2"/>
  <c r="N109" i="2"/>
  <c r="M332" i="2"/>
  <c r="N332" i="2"/>
  <c r="N57" i="2"/>
  <c r="M57" i="2"/>
  <c r="M129" i="2"/>
  <c r="N129" i="2"/>
  <c r="M201" i="2"/>
  <c r="N201" i="2"/>
  <c r="N273" i="2"/>
  <c r="M273" i="2"/>
  <c r="M152" i="2"/>
  <c r="N152" i="2"/>
  <c r="M197" i="2"/>
  <c r="N197" i="2"/>
  <c r="M170" i="2"/>
  <c r="N170" i="2"/>
  <c r="M284" i="2"/>
  <c r="N284" i="2"/>
  <c r="M354" i="2"/>
  <c r="N354" i="2"/>
  <c r="N330" i="2"/>
  <c r="M330" i="2"/>
  <c r="M156" i="2"/>
  <c r="N156" i="2"/>
  <c r="M114" i="2"/>
  <c r="N114" i="2"/>
  <c r="M108" i="2"/>
  <c r="N108" i="2"/>
  <c r="M190" i="2"/>
  <c r="N190" i="2"/>
  <c r="M112" i="2"/>
  <c r="N112" i="2"/>
  <c r="K315" i="2"/>
  <c r="L356" i="2"/>
  <c r="L176" i="2"/>
  <c r="M47" i="2"/>
  <c r="N47" i="2"/>
  <c r="M289" i="2"/>
  <c r="N289" i="2"/>
  <c r="M191" i="2"/>
  <c r="N191" i="2"/>
  <c r="M220" i="2"/>
  <c r="N220" i="2"/>
  <c r="M94" i="2"/>
  <c r="N94" i="2"/>
  <c r="N344" i="2"/>
  <c r="M344" i="2"/>
  <c r="N137" i="2"/>
  <c r="M137" i="2"/>
  <c r="M345" i="2"/>
  <c r="N345" i="2"/>
  <c r="M167" i="2"/>
  <c r="N167" i="2"/>
  <c r="M334" i="2"/>
  <c r="N334" i="2"/>
  <c r="M211" i="2"/>
  <c r="N211" i="2"/>
  <c r="M208" i="2"/>
  <c r="N208" i="2"/>
  <c r="M184" i="2"/>
  <c r="N184" i="2"/>
  <c r="M311" i="2"/>
  <c r="N311" i="2"/>
  <c r="M150" i="2"/>
  <c r="N150" i="2"/>
  <c r="M312" i="2"/>
  <c r="N312" i="2"/>
  <c r="M24" i="2"/>
  <c r="N24" i="2"/>
  <c r="M324" i="2"/>
  <c r="N324" i="2"/>
  <c r="M288" i="2"/>
  <c r="N288" i="2"/>
  <c r="M369" i="2"/>
  <c r="N369" i="2"/>
  <c r="L198" i="2"/>
  <c r="L320" i="2"/>
  <c r="M61" i="2"/>
  <c r="N61" i="2"/>
  <c r="M302" i="2"/>
  <c r="N302" i="2"/>
  <c r="M205" i="2"/>
  <c r="N205" i="2"/>
  <c r="M235" i="2"/>
  <c r="N235" i="2"/>
  <c r="M182" i="2"/>
  <c r="N182" i="2"/>
  <c r="M122" i="2"/>
  <c r="N122" i="2"/>
  <c r="N357" i="2"/>
  <c r="M357" i="2"/>
  <c r="M151" i="2"/>
  <c r="N151" i="2"/>
  <c r="N359" i="2"/>
  <c r="M359" i="2"/>
  <c r="N69" i="2"/>
  <c r="M69" i="2"/>
  <c r="N141" i="2"/>
  <c r="M141" i="2"/>
  <c r="N213" i="2"/>
  <c r="M213" i="2"/>
  <c r="M286" i="2"/>
  <c r="N286" i="2"/>
  <c r="M181" i="2"/>
  <c r="N181" i="2"/>
  <c r="M226" i="2"/>
  <c r="N226" i="2"/>
  <c r="M212" i="2"/>
  <c r="N212" i="2"/>
  <c r="N337" i="2"/>
  <c r="M337" i="2"/>
  <c r="M138" i="2"/>
  <c r="N138" i="2"/>
  <c r="M36" i="2"/>
  <c r="N36" i="2"/>
  <c r="M42" i="2"/>
  <c r="N42" i="2"/>
  <c r="M348" i="2"/>
  <c r="N348" i="2"/>
  <c r="N102" i="2"/>
  <c r="M102" i="2"/>
  <c r="M168" i="2"/>
  <c r="N168" i="2"/>
  <c r="M162" i="2"/>
  <c r="N162" i="2"/>
  <c r="M82" i="2"/>
  <c r="N82" i="2"/>
  <c r="K100" i="2"/>
  <c r="L361" i="2"/>
  <c r="L96" i="2"/>
  <c r="L371" i="2"/>
  <c r="L51" i="2"/>
  <c r="N89" i="2"/>
  <c r="M89" i="2"/>
  <c r="M328" i="2"/>
  <c r="N328" i="2"/>
  <c r="M5" i="2"/>
  <c r="N5" i="2"/>
  <c r="N233" i="2"/>
  <c r="M233" i="2"/>
  <c r="M20" i="2"/>
  <c r="N20" i="2"/>
  <c r="M250" i="2"/>
  <c r="N250" i="2"/>
  <c r="M136" i="2"/>
  <c r="N136" i="2"/>
  <c r="M370" i="2"/>
  <c r="N370" i="2"/>
  <c r="M166" i="2"/>
  <c r="N166" i="2"/>
  <c r="M371" i="2"/>
  <c r="N371" i="2"/>
  <c r="M196" i="2"/>
  <c r="N196" i="2"/>
  <c r="M11" i="2"/>
  <c r="N11" i="2"/>
  <c r="M254" i="2"/>
  <c r="N254" i="2"/>
  <c r="M274" i="2"/>
  <c r="N274" i="2"/>
  <c r="M227" i="2"/>
  <c r="N227" i="2"/>
  <c r="M71" i="2"/>
  <c r="N71" i="2"/>
  <c r="M350" i="2"/>
  <c r="N350" i="2"/>
  <c r="M198" i="2"/>
  <c r="N198" i="2"/>
  <c r="M2" i="2"/>
  <c r="N2" i="2"/>
  <c r="M48" i="2"/>
  <c r="N48" i="2"/>
  <c r="M22" i="2"/>
  <c r="N22" i="2"/>
  <c r="M358" i="2"/>
  <c r="N358" i="2"/>
  <c r="L27" i="2"/>
  <c r="L244" i="2"/>
  <c r="K252" i="2"/>
  <c r="L63" i="2"/>
  <c r="M104" i="2"/>
  <c r="N104" i="2"/>
  <c r="M341" i="2"/>
  <c r="N341" i="2"/>
  <c r="M19" i="2"/>
  <c r="N19" i="2"/>
  <c r="M248" i="2"/>
  <c r="N248" i="2"/>
  <c r="M35" i="2"/>
  <c r="N35" i="2"/>
  <c r="M278" i="2"/>
  <c r="N278" i="2"/>
  <c r="M260" i="2"/>
  <c r="N260" i="2"/>
  <c r="M164" i="2"/>
  <c r="N164" i="2"/>
  <c r="M194" i="2"/>
  <c r="N194" i="2"/>
  <c r="M9" i="2"/>
  <c r="N9" i="2"/>
  <c r="M81" i="2"/>
  <c r="N81" i="2"/>
  <c r="M153" i="2"/>
  <c r="N153" i="2"/>
  <c r="M225" i="2"/>
  <c r="N225" i="2"/>
  <c r="M346" i="2"/>
  <c r="N346" i="2"/>
  <c r="M224" i="2"/>
  <c r="N224" i="2"/>
  <c r="M26" i="2"/>
  <c r="N26" i="2"/>
  <c r="M268" i="2"/>
  <c r="N268" i="2"/>
  <c r="M13" i="2"/>
  <c r="N13" i="2"/>
  <c r="M241" i="2"/>
  <c r="N241" i="2"/>
  <c r="M113" i="2"/>
  <c r="N113" i="2"/>
  <c r="M77" i="2"/>
  <c r="N77" i="2"/>
  <c r="N66" i="2"/>
  <c r="M66" i="2"/>
  <c r="M240" i="2"/>
  <c r="N240" i="2"/>
  <c r="M78" i="2"/>
  <c r="N78" i="2"/>
  <c r="M96" i="2"/>
  <c r="N96" i="2"/>
  <c r="M228" i="2"/>
  <c r="N228" i="2"/>
  <c r="M6" i="2"/>
  <c r="N6" i="2"/>
  <c r="M222" i="2"/>
  <c r="N222" i="2"/>
  <c r="M329" i="2"/>
  <c r="N329" i="2"/>
  <c r="M52" i="2"/>
  <c r="N52" i="2"/>
  <c r="M64" i="2"/>
  <c r="N64" i="2"/>
  <c r="K173" i="2"/>
  <c r="L317" i="2"/>
  <c r="M119" i="2"/>
  <c r="N119" i="2"/>
  <c r="M367" i="2"/>
  <c r="N367" i="2"/>
  <c r="M34" i="2"/>
  <c r="N34" i="2"/>
  <c r="M263" i="2"/>
  <c r="N263" i="2"/>
  <c r="M49" i="2"/>
  <c r="N49" i="2"/>
  <c r="M304" i="2"/>
  <c r="N304" i="2"/>
  <c r="M179" i="2"/>
  <c r="N179" i="2"/>
  <c r="N209" i="2"/>
  <c r="M209" i="2"/>
  <c r="M239" i="2"/>
  <c r="N239" i="2"/>
  <c r="M40" i="2"/>
  <c r="N40" i="2"/>
  <c r="M295" i="2"/>
  <c r="N295" i="2"/>
  <c r="M310" i="2"/>
  <c r="N310" i="2"/>
  <c r="M41" i="2"/>
  <c r="N41" i="2"/>
  <c r="M269" i="2"/>
  <c r="N269" i="2"/>
  <c r="M142" i="2"/>
  <c r="N142" i="2"/>
  <c r="N246" i="2"/>
  <c r="M246" i="2"/>
  <c r="M84" i="2"/>
  <c r="N84" i="2"/>
  <c r="M106" i="2"/>
  <c r="N106" i="2"/>
  <c r="M349" i="2"/>
  <c r="N349" i="2"/>
  <c r="M204" i="2"/>
  <c r="N204" i="2"/>
  <c r="K115" i="2"/>
  <c r="L263" i="2"/>
  <c r="L212" i="2"/>
  <c r="M133" i="2"/>
  <c r="N133" i="2"/>
  <c r="M25" i="2"/>
  <c r="N25" i="2"/>
  <c r="M62" i="2"/>
  <c r="N62" i="2"/>
  <c r="M277" i="2"/>
  <c r="N277" i="2"/>
  <c r="M92" i="2"/>
  <c r="N92" i="2"/>
  <c r="M317" i="2"/>
  <c r="N317" i="2"/>
  <c r="M193" i="2"/>
  <c r="N193" i="2"/>
  <c r="M8" i="2"/>
  <c r="N8" i="2"/>
  <c r="N223" i="2"/>
  <c r="M223" i="2"/>
  <c r="N21" i="2"/>
  <c r="M21" i="2"/>
  <c r="M93" i="2"/>
  <c r="N93" i="2"/>
  <c r="M165" i="2"/>
  <c r="N165" i="2"/>
  <c r="N237" i="2"/>
  <c r="M237" i="2"/>
  <c r="M253" i="2"/>
  <c r="N253" i="2"/>
  <c r="M68" i="2"/>
  <c r="N68" i="2"/>
  <c r="M308" i="2"/>
  <c r="N308" i="2"/>
  <c r="M55" i="2"/>
  <c r="N55" i="2"/>
  <c r="M283" i="2"/>
  <c r="N283" i="2"/>
  <c r="M157" i="2"/>
  <c r="N157" i="2"/>
  <c r="M143" i="2"/>
  <c r="N143" i="2"/>
  <c r="N180" i="2"/>
  <c r="M180" i="2"/>
  <c r="M306" i="2"/>
  <c r="N306" i="2"/>
  <c r="M120" i="2"/>
  <c r="N120" i="2"/>
  <c r="M192" i="2"/>
  <c r="N192" i="2"/>
  <c r="M282" i="2"/>
  <c r="N282" i="2"/>
  <c r="M12" i="2"/>
  <c r="N12" i="2"/>
  <c r="M276" i="2"/>
  <c r="N276" i="2"/>
  <c r="L290" i="2"/>
  <c r="L217" i="2"/>
  <c r="N161" i="2"/>
  <c r="M161" i="2"/>
  <c r="M76" i="2"/>
  <c r="N76" i="2"/>
  <c r="M290" i="2"/>
  <c r="N290" i="2"/>
  <c r="M107" i="2"/>
  <c r="N107" i="2"/>
  <c r="M343" i="2"/>
  <c r="N343" i="2"/>
  <c r="M236" i="2"/>
  <c r="N236" i="2"/>
  <c r="N23" i="2"/>
  <c r="M23" i="2"/>
  <c r="M238" i="2"/>
  <c r="N238" i="2"/>
  <c r="M281" i="2"/>
  <c r="N281" i="2"/>
  <c r="M83" i="2"/>
  <c r="N83" i="2"/>
  <c r="M335" i="2"/>
  <c r="N335" i="2"/>
  <c r="M322" i="2"/>
  <c r="N322" i="2"/>
  <c r="M70" i="2"/>
  <c r="N70" i="2"/>
  <c r="M296" i="2"/>
  <c r="N296" i="2"/>
  <c r="M185" i="2"/>
  <c r="N185" i="2"/>
  <c r="M360" i="2"/>
  <c r="N360" i="2"/>
  <c r="N30" i="2"/>
  <c r="M30" i="2"/>
  <c r="M126" i="2"/>
  <c r="N126" i="2"/>
  <c r="L33" i="2"/>
  <c r="L80" i="2"/>
  <c r="L307" i="2"/>
  <c r="L182" i="2"/>
  <c r="L75" i="2"/>
  <c r="L87" i="2"/>
  <c r="L4" i="2"/>
  <c r="L45" i="2"/>
  <c r="L156" i="2"/>
  <c r="L168" i="2"/>
  <c r="K333" i="2"/>
  <c r="K300" i="2"/>
  <c r="K321" i="2"/>
  <c r="K38" i="2"/>
  <c r="K369" i="2"/>
  <c r="L323" i="2"/>
  <c r="L177" i="2"/>
  <c r="K35" i="2"/>
  <c r="L114" i="2"/>
  <c r="L148" i="2"/>
  <c r="L224" i="2"/>
  <c r="L311" i="2"/>
  <c r="L99" i="2"/>
  <c r="K130" i="2"/>
  <c r="L130" i="2"/>
  <c r="L219" i="2"/>
  <c r="K94" i="2"/>
  <c r="K50" i="2"/>
  <c r="K233" i="2"/>
  <c r="L163" i="2"/>
  <c r="L92" i="2"/>
  <c r="L238" i="2"/>
  <c r="L77" i="2"/>
  <c r="L160" i="2"/>
  <c r="L179" i="2"/>
  <c r="K194" i="2"/>
  <c r="L89" i="2"/>
  <c r="L231" i="2"/>
  <c r="K167" i="2"/>
  <c r="L175" i="2"/>
  <c r="L236" i="2"/>
  <c r="L19" i="2"/>
  <c r="L292" i="2"/>
  <c r="K221" i="2"/>
  <c r="L31" i="2"/>
  <c r="L172" i="2"/>
  <c r="K23" i="2"/>
  <c r="L66" i="2"/>
  <c r="L319" i="2"/>
  <c r="L326" i="2"/>
  <c r="K82" i="2"/>
  <c r="L226" i="2"/>
  <c r="L347" i="2"/>
  <c r="L124" i="2"/>
  <c r="K124" i="2"/>
  <c r="K2" i="2"/>
</calcChain>
</file>

<file path=xl/sharedStrings.xml><?xml version="1.0" encoding="utf-8"?>
<sst xmlns="http://schemas.openxmlformats.org/spreadsheetml/2006/main" count="5882" uniqueCount="1106">
  <si>
    <t>DKBW1602</t>
  </si>
  <si>
    <t>DKBW1612</t>
  </si>
  <si>
    <t>DKBW1614</t>
  </si>
  <si>
    <t>DKBW691</t>
  </si>
  <si>
    <t>DKBW990</t>
  </si>
  <si>
    <t>DKBW836</t>
  </si>
  <si>
    <t>DKBW707</t>
  </si>
  <si>
    <t>DKBW701</t>
  </si>
  <si>
    <t>DKBW1523</t>
  </si>
  <si>
    <t>DKBW1350</t>
  </si>
  <si>
    <t>DKBW710</t>
  </si>
  <si>
    <t>DKBW966</t>
  </si>
  <si>
    <t>DKBW720</t>
  </si>
  <si>
    <t>DKBW937</t>
  </si>
  <si>
    <t>DKBW1092</t>
  </si>
  <si>
    <t>DKBW1461</t>
  </si>
  <si>
    <t>DKBW789</t>
  </si>
  <si>
    <t>DKBW1453</t>
  </si>
  <si>
    <t>DKBW1507</t>
  </si>
  <si>
    <t>DKBW1509</t>
  </si>
  <si>
    <t>DKBW1036</t>
  </si>
  <si>
    <t>DKBW1038</t>
  </si>
  <si>
    <t>DKBW1057</t>
  </si>
  <si>
    <t>DKBW1379</t>
  </si>
  <si>
    <t>DKBW1395</t>
  </si>
  <si>
    <t>DKBW1398</t>
  </si>
  <si>
    <t>DKBW562</t>
  </si>
  <si>
    <t>DKBW1469</t>
  </si>
  <si>
    <t>DKBW541</t>
  </si>
  <si>
    <t>DKBW445</t>
  </si>
  <si>
    <t>DKBW450</t>
  </si>
  <si>
    <t>DKBW504</t>
  </si>
  <si>
    <t>DKBW475</t>
  </si>
  <si>
    <t>DKBW506</t>
  </si>
  <si>
    <t>DKBW546</t>
  </si>
  <si>
    <t>DKBW493</t>
  </si>
  <si>
    <t>DKBW583</t>
  </si>
  <si>
    <t>DKBW584</t>
  </si>
  <si>
    <t>DKBW594</t>
  </si>
  <si>
    <t>DKBW570</t>
  </si>
  <si>
    <t>DKBW458</t>
  </si>
  <si>
    <t>DKBW575</t>
  </si>
  <si>
    <t>DKBW603</t>
  </si>
  <si>
    <t>DKBW577</t>
  </si>
  <si>
    <t>DKBW628</t>
  </si>
  <si>
    <t>DKBW857</t>
  </si>
  <si>
    <t>DKBW859</t>
  </si>
  <si>
    <t>DKBW1078</t>
  </si>
  <si>
    <t>DKBW1137</t>
  </si>
  <si>
    <t>DKBW741</t>
  </si>
  <si>
    <t>DKBW1117</t>
  </si>
  <si>
    <t>DKBW1260</t>
  </si>
  <si>
    <t>DKBW1485</t>
  </si>
  <si>
    <t>DKBW1436</t>
  </si>
  <si>
    <t>DKBW771</t>
  </si>
  <si>
    <t>DKBW1446</t>
  </si>
  <si>
    <t>DKBW1525</t>
  </si>
  <si>
    <t>DKBW1528</t>
  </si>
  <si>
    <t>DKBW1526</t>
  </si>
  <si>
    <t>DKBW1527</t>
  </si>
  <si>
    <t>DKBW4</t>
  </si>
  <si>
    <t>DKBW10</t>
  </si>
  <si>
    <t>DKBW20</t>
  </si>
  <si>
    <t>DKBW22</t>
  </si>
  <si>
    <t>DKBW24</t>
  </si>
  <si>
    <t>DKBW26</t>
  </si>
  <si>
    <t>DKBW28</t>
  </si>
  <si>
    <t>DKBW367</t>
  </si>
  <si>
    <t>DKBW368</t>
  </si>
  <si>
    <t>DKBW406</t>
  </si>
  <si>
    <t>DKBW407</t>
  </si>
  <si>
    <t>DKBW411</t>
  </si>
  <si>
    <t>DKBW1463</t>
  </si>
  <si>
    <t>DKBW36</t>
  </si>
  <si>
    <t>DKBW375</t>
  </si>
  <si>
    <t>DKBW422</t>
  </si>
  <si>
    <t>DKBW377</t>
  </si>
  <si>
    <t>DKBW393</t>
  </si>
  <si>
    <t>DKBW394</t>
  </si>
  <si>
    <t>DKBW1409</t>
  </si>
  <si>
    <t>DKBW389</t>
  </si>
  <si>
    <t>DKBW326</t>
  </si>
  <si>
    <t>DKBW331</t>
  </si>
  <si>
    <t>DKBW332</t>
  </si>
  <si>
    <t>DKBW337</t>
  </si>
  <si>
    <t>DKBW1331</t>
  </si>
  <si>
    <t>DKBW126</t>
  </si>
  <si>
    <t>DKBW128</t>
  </si>
  <si>
    <t>DKBW129</t>
  </si>
  <si>
    <t>DKBW140</t>
  </si>
  <si>
    <t>DKBW144</t>
  </si>
  <si>
    <t>DKBW148</t>
  </si>
  <si>
    <t>DKBW1199</t>
  </si>
  <si>
    <t>DKBW1176</t>
  </si>
  <si>
    <t>DKBW1175</t>
  </si>
  <si>
    <t>DKBW1141</t>
  </si>
  <si>
    <t>DKBW5</t>
  </si>
  <si>
    <t>DKBW9</t>
  </si>
  <si>
    <t>DKBW11</t>
  </si>
  <si>
    <t>DKBW1492</t>
  </si>
  <si>
    <t>DKBW1420</t>
  </si>
  <si>
    <t>DKBW1192</t>
  </si>
  <si>
    <t>DKBW1169</t>
  </si>
  <si>
    <t>DKBW86</t>
  </si>
  <si>
    <t>DKBW87</t>
  </si>
  <si>
    <t>DKBW156</t>
  </si>
  <si>
    <t>DKBW50</t>
  </si>
  <si>
    <t>DKBW31</t>
  </si>
  <si>
    <t>DKBW79</t>
  </si>
  <si>
    <t>DKBW76</t>
  </si>
  <si>
    <t>DKBW1348</t>
  </si>
  <si>
    <t>DKBW59</t>
  </si>
  <si>
    <t>DKBW92</t>
  </si>
  <si>
    <t>DKBW95</t>
  </si>
  <si>
    <t>DKBW97</t>
  </si>
  <si>
    <t>DKBW102</t>
  </si>
  <si>
    <t>DKBW104</t>
  </si>
  <si>
    <t>DKBW61</t>
  </si>
  <si>
    <t>DKBW64</t>
  </si>
  <si>
    <t>DKBW35</t>
  </si>
  <si>
    <t>DKBW44</t>
  </si>
  <si>
    <t>DKBW105</t>
  </si>
  <si>
    <t>DKBW1514</t>
  </si>
  <si>
    <t>DKBW1562</t>
  </si>
  <si>
    <t>DKBW1579</t>
  </si>
  <si>
    <t>DKBW1598</t>
  </si>
  <si>
    <t>EE00101026PIKAKARI</t>
  </si>
  <si>
    <t>EE00202011VOSUR</t>
  </si>
  <si>
    <t>EE00402012VASIKA</t>
  </si>
  <si>
    <t>EE00403022PARNU</t>
  </si>
  <si>
    <t>EE00404016TITER</t>
  </si>
  <si>
    <t>FI110490003</t>
  </si>
  <si>
    <t>FI181078004</t>
  </si>
  <si>
    <t>FI110780005</t>
  </si>
  <si>
    <t>FI110910003</t>
  </si>
  <si>
    <t>FI110910008</t>
  </si>
  <si>
    <t>FI110910009</t>
  </si>
  <si>
    <t>FI110910011</t>
  </si>
  <si>
    <t>FI110910022</t>
  </si>
  <si>
    <t>FI111490001</t>
  </si>
  <si>
    <t>FI112570002</t>
  </si>
  <si>
    <t>FI114340001</t>
  </si>
  <si>
    <t>FI118350003</t>
  </si>
  <si>
    <t>FI121073001</t>
  </si>
  <si>
    <t>FI121202001</t>
  </si>
  <si>
    <t>FI121529003</t>
  </si>
  <si>
    <t>FI121573001</t>
  </si>
  <si>
    <t>FI121738001</t>
  </si>
  <si>
    <t>FI121853001</t>
  </si>
  <si>
    <t>FI121853002</t>
  </si>
  <si>
    <t>FI121853003</t>
  </si>
  <si>
    <t>FI122609003</t>
  </si>
  <si>
    <t>FI122684002</t>
  </si>
  <si>
    <t>FI126285003</t>
  </si>
  <si>
    <t>FI126917001</t>
  </si>
  <si>
    <t>FI143231001</t>
  </si>
  <si>
    <t>FI143499003</t>
  </si>
  <si>
    <t>FI143545002</t>
  </si>
  <si>
    <t>FI143559001</t>
  </si>
  <si>
    <t>FI143598001</t>
  </si>
  <si>
    <t>FI143905001</t>
  </si>
  <si>
    <t>FI143905002</t>
  </si>
  <si>
    <t>FI144429001</t>
  </si>
  <si>
    <t>FI151208001</t>
  </si>
  <si>
    <t>FI151564002</t>
  </si>
  <si>
    <t>FI151678001</t>
  </si>
  <si>
    <t>FI151748001</t>
  </si>
  <si>
    <t>FI152240002</t>
  </si>
  <si>
    <t>FI166736001</t>
  </si>
  <si>
    <t>FI181091023</t>
  </si>
  <si>
    <t>FI186285004</t>
  </si>
  <si>
    <t>FI1A1272005</t>
  </si>
  <si>
    <t>FI200478004</t>
  </si>
  <si>
    <t>DEMV_PR_1_0224</t>
  </si>
  <si>
    <t>DEMV_PR_1_0243</t>
  </si>
  <si>
    <t>DEMV_PR_1_0253</t>
  </si>
  <si>
    <t>DESH_PR_0005</t>
  </si>
  <si>
    <t>DESH_PR_0089</t>
  </si>
  <si>
    <t>DESH_PR_0093</t>
  </si>
  <si>
    <t>DESH_PR_0085</t>
  </si>
  <si>
    <t>DESH_PR_0081</t>
  </si>
  <si>
    <t>DESH_PR_0331</t>
  </si>
  <si>
    <t>DESH_PR_0128</t>
  </si>
  <si>
    <t>DESH_PR_0243</t>
  </si>
  <si>
    <t>DESH_PR_0259</t>
  </si>
  <si>
    <t>DESH_PR_0250</t>
  </si>
  <si>
    <t>DEMV_PR_1_0232</t>
  </si>
  <si>
    <t>DEMV_PR_1_0235</t>
  </si>
  <si>
    <t>DEMV_PR_1_0836</t>
  </si>
  <si>
    <t>DEMV_PR_1_0270</t>
  </si>
  <si>
    <t>DEMV_PR_1_0227</t>
  </si>
  <si>
    <t>DEMV_PR_1_0250</t>
  </si>
  <si>
    <t>DEMV_PR_1_0202</t>
  </si>
  <si>
    <t>DEMV_PR_1_0209</t>
  </si>
  <si>
    <t>DEMV_PR_1_0214</t>
  </si>
  <si>
    <t>DEMV_PR_1_0283</t>
  </si>
  <si>
    <t>DEMV_PR_1_0264</t>
  </si>
  <si>
    <t>DEMV_PR_1_0725</t>
  </si>
  <si>
    <t>DEMV_PR_1_0731</t>
  </si>
  <si>
    <t>DEMV_PR_1_0782</t>
  </si>
  <si>
    <t>DEMV_PR_1_0764</t>
  </si>
  <si>
    <t>DEMV_PR_1_0803</t>
  </si>
  <si>
    <t>DEMV_PR_1_0821</t>
  </si>
  <si>
    <t>LT0032100101004</t>
  </si>
  <si>
    <t>LT0032100101005</t>
  </si>
  <si>
    <t>LT0032300101007</t>
  </si>
  <si>
    <t>LT0032300101009</t>
  </si>
  <si>
    <t>LT0032300101010</t>
  </si>
  <si>
    <t>LT0032500101013</t>
  </si>
  <si>
    <t>LT0032520010720</t>
  </si>
  <si>
    <t>LV00364141301</t>
  </si>
  <si>
    <t>LV00317000002</t>
  </si>
  <si>
    <t>LV00327000001</t>
  </si>
  <si>
    <t>LV00388620001</t>
  </si>
  <si>
    <t>LV00388780001</t>
  </si>
  <si>
    <t>LV00388820001</t>
  </si>
  <si>
    <t>LV00601000009</t>
  </si>
  <si>
    <t>LV00601000013</t>
  </si>
  <si>
    <t>LV00713000008</t>
  </si>
  <si>
    <t>LV00713000010</t>
  </si>
  <si>
    <t>LV00766060001</t>
  </si>
  <si>
    <t>LV00766160001</t>
  </si>
  <si>
    <t>LV00766600001</t>
  </si>
  <si>
    <t>LV00780140001</t>
  </si>
  <si>
    <t>LV00790500002</t>
  </si>
  <si>
    <t>LV00790500003</t>
  </si>
  <si>
    <t>LV00790660001</t>
  </si>
  <si>
    <t>PL4210407232000009</t>
  </si>
  <si>
    <t>PL4210507232000010</t>
  </si>
  <si>
    <t>PL4210507232000012</t>
  </si>
  <si>
    <t>PL4210507232000013</t>
  </si>
  <si>
    <t>PL4210507232000014</t>
  </si>
  <si>
    <t>PL4210508532000017</t>
  </si>
  <si>
    <t>PL4210701432000030</t>
  </si>
  <si>
    <t>PL4210701532000029</t>
  </si>
  <si>
    <t>PL4210701532000031</t>
  </si>
  <si>
    <t>PL4210704432000025</t>
  </si>
  <si>
    <t>PL4210706532000027</t>
  </si>
  <si>
    <t>PL4216301132000076</t>
  </si>
  <si>
    <t>PL4220801132000036</t>
  </si>
  <si>
    <t>PL4220804232000033</t>
  </si>
  <si>
    <t>PL4220804232000034</t>
  </si>
  <si>
    <t>PL4220807232000039</t>
  </si>
  <si>
    <t>PL4220905232000042</t>
  </si>
  <si>
    <t>PL4220905232000043</t>
  </si>
  <si>
    <t>PL4220905232000046</t>
  </si>
  <si>
    <t>PL4221301132000056</t>
  </si>
  <si>
    <t>PL4221303232000059</t>
  </si>
  <si>
    <t>PL4221303232000060</t>
  </si>
  <si>
    <t>PL4221305232000058</t>
  </si>
  <si>
    <t>PL6310802122000009</t>
  </si>
  <si>
    <t>PL6310802222000011</t>
  </si>
  <si>
    <t>PL6311201122000025</t>
  </si>
  <si>
    <t>PL6311210222000036</t>
  </si>
  <si>
    <t>PL6311210222000037</t>
  </si>
  <si>
    <t>PL6321001122000023</t>
  </si>
  <si>
    <t>PL6321001122000070</t>
  </si>
  <si>
    <t>PL6321004222000032</t>
  </si>
  <si>
    <t>PL6321004222000033</t>
  </si>
  <si>
    <t>PL6321005222000022</t>
  </si>
  <si>
    <t>PL6321101122000043</t>
  </si>
  <si>
    <t>PL6321102122000046</t>
  </si>
  <si>
    <t>PL6321102122000048</t>
  </si>
  <si>
    <t>PL6321104122000024</t>
  </si>
  <si>
    <t>PL6321104122000056</t>
  </si>
  <si>
    <t>PL6321104122000061</t>
  </si>
  <si>
    <t>PL6321104122000080</t>
  </si>
  <si>
    <t>PL6321105222000050</t>
  </si>
  <si>
    <t>PL6321106222000051</t>
  </si>
  <si>
    <t>PL6321106222000052</t>
  </si>
  <si>
    <t>PL6336101122000003</t>
  </si>
  <si>
    <t>PL6336101122000004</t>
  </si>
  <si>
    <t>PL6336101122000005</t>
  </si>
  <si>
    <t>PL6336101122000006</t>
  </si>
  <si>
    <t>PL6336201122000007</t>
  </si>
  <si>
    <t>PL6336201122000067</t>
  </si>
  <si>
    <t>SE0110117000002090</t>
  </si>
  <si>
    <t>SE0110120000001663</t>
  </si>
  <si>
    <t>SE0110120000001667</t>
  </si>
  <si>
    <t>SE0110136000002140</t>
  </si>
  <si>
    <t>SE0110136000002145</t>
  </si>
  <si>
    <t>SE0110160000001441</t>
  </si>
  <si>
    <t>SE0110160000001442</t>
  </si>
  <si>
    <t>SE0110181000001355</t>
  </si>
  <si>
    <t>SE0110182000001231</t>
  </si>
  <si>
    <t>SE0110187000001351</t>
  </si>
  <si>
    <t>SE0110187000001354</t>
  </si>
  <si>
    <t>SE0110188000002161</t>
  </si>
  <si>
    <t>SE0110188000002166</t>
  </si>
  <si>
    <t>SE0110188000002171</t>
  </si>
  <si>
    <t>SE0110188000002172</t>
  </si>
  <si>
    <t>SE0110192000002129</t>
  </si>
  <si>
    <t>SE0220480000002078</t>
  </si>
  <si>
    <t>SE0220481000001263</t>
  </si>
  <si>
    <t>SE0220488000002073</t>
  </si>
  <si>
    <t>SE0230563000001314</t>
  </si>
  <si>
    <t>SE0411080000000198</t>
  </si>
  <si>
    <t>SE0411080000000200</t>
  </si>
  <si>
    <t>SE0411080000000201</t>
  </si>
  <si>
    <t>SE0411080000000204</t>
  </si>
  <si>
    <t>SE0411080000000209</t>
  </si>
  <si>
    <t>SE0411080000000216</t>
  </si>
  <si>
    <t>SE0411083000000659</t>
  </si>
  <si>
    <t>SE0411083000000661</t>
  </si>
  <si>
    <t>SE0441233000000022</t>
  </si>
  <si>
    <t>SE0441233000000024</t>
  </si>
  <si>
    <t>SE0441261000000076</t>
  </si>
  <si>
    <t>SE0441262000000321</t>
  </si>
  <si>
    <t>SE0441262000000324</t>
  </si>
  <si>
    <t>SE0441278000000136</t>
  </si>
  <si>
    <t>SE0441278000000138</t>
  </si>
  <si>
    <t>SE0441280000000072</t>
  </si>
  <si>
    <t>SE0441280000004366</t>
  </si>
  <si>
    <t>SE0441282000000409</t>
  </si>
  <si>
    <t>SE0441282000004370</t>
  </si>
  <si>
    <t>SE0441283000000313</t>
  </si>
  <si>
    <t>SE0441283000004404</t>
  </si>
  <si>
    <t>SE0441284000000489</t>
  </si>
  <si>
    <t>SE0441286000000347</t>
  </si>
  <si>
    <t>SE0441287000000442</t>
  </si>
  <si>
    <t>SE0441287000000444</t>
  </si>
  <si>
    <t>SE0441290000000676</t>
  </si>
  <si>
    <t>SE0441290000000677</t>
  </si>
  <si>
    <t>SE0441290000000679</t>
  </si>
  <si>
    <t>SE0441291000000272</t>
  </si>
  <si>
    <t>SE0441291000000331</t>
  </si>
  <si>
    <t>SE0441292000000334</t>
  </si>
  <si>
    <t>SE0441292000000339</t>
  </si>
  <si>
    <t>SE0632184000003026</t>
  </si>
  <si>
    <t>SE0712281000003474</t>
  </si>
  <si>
    <t>SE0712282000003439</t>
  </si>
  <si>
    <t>SE0812480000002803</t>
  </si>
  <si>
    <t>SE0812480000002805</t>
  </si>
  <si>
    <t>SE0822580000003232</t>
  </si>
  <si>
    <t>SE0822580000003233</t>
  </si>
  <si>
    <t>SE0822581000002750</t>
  </si>
  <si>
    <t>SE0822581000002763</t>
  </si>
  <si>
    <t>SE0930840000000007</t>
  </si>
  <si>
    <t>SE0930840000000013</t>
  </si>
  <si>
    <t>SE0930840000000020</t>
  </si>
  <si>
    <t>SE0930882000001957</t>
  </si>
  <si>
    <t>SE0930883000001616</t>
  </si>
  <si>
    <t>SE0930883000001646</t>
  </si>
  <si>
    <t>SE0930885000000473</t>
  </si>
  <si>
    <t>SE0930885000000483</t>
  </si>
  <si>
    <t>SE0930885000000739</t>
  </si>
  <si>
    <t>SE0A11380000000371</t>
  </si>
  <si>
    <t>SE0A11380000000377</t>
  </si>
  <si>
    <t>SE0A11381000000181</t>
  </si>
  <si>
    <t>SE0A11381000000183</t>
  </si>
  <si>
    <t>SE0A11382000000537</t>
  </si>
  <si>
    <t>SE0A11382000002849</t>
  </si>
  <si>
    <t>SE0A11383000000636</t>
  </si>
  <si>
    <t>SE0A11383000000646</t>
  </si>
  <si>
    <t>SE0A11384000000450</t>
  </si>
  <si>
    <t>SE0A11384000000454</t>
  </si>
  <si>
    <t>SE0A11384000000458</t>
  </si>
  <si>
    <t>SE0A21407000003877</t>
  </si>
  <si>
    <t>SE0A21407000003884</t>
  </si>
  <si>
    <t>SE0A21407000003885</t>
  </si>
  <si>
    <t>SE0A21427000000029</t>
  </si>
  <si>
    <t>SE0A21427000000034</t>
  </si>
  <si>
    <t>SE0A21427000000039</t>
  </si>
  <si>
    <t>SE0A21480000000508</t>
  </si>
  <si>
    <t>SE0A21480000000533</t>
  </si>
  <si>
    <t>SE0A21480000000534</t>
  </si>
  <si>
    <t>SE0A21484000000564</t>
  </si>
  <si>
    <t>SE0A21485000000603</t>
  </si>
  <si>
    <t>SE0A21486000000101</t>
  </si>
  <si>
    <t>SE0A21486000003348</t>
  </si>
  <si>
    <t>site</t>
  </si>
  <si>
    <t>Country</t>
  </si>
  <si>
    <t>Denmark</t>
  </si>
  <si>
    <t>Estonia</t>
  </si>
  <si>
    <t>Finland</t>
  </si>
  <si>
    <t>Germany</t>
  </si>
  <si>
    <t>Latvia</t>
  </si>
  <si>
    <t>Lithuania</t>
  </si>
  <si>
    <t>Poland</t>
  </si>
  <si>
    <t>Sweden</t>
  </si>
  <si>
    <t>LongitudeX</t>
  </si>
  <si>
    <t>LatitudeY</t>
  </si>
  <si>
    <t>Site1</t>
  </si>
  <si>
    <t>Site2</t>
  </si>
  <si>
    <t>Blue_flag</t>
  </si>
  <si>
    <t>POP3</t>
  </si>
  <si>
    <t>POP6</t>
  </si>
  <si>
    <t>POP10</t>
  </si>
  <si>
    <t>Comp</t>
  </si>
  <si>
    <t>concEC</t>
  </si>
  <si>
    <t>concIE</t>
  </si>
  <si>
    <t>Comp1</t>
  </si>
  <si>
    <t>Comp2</t>
  </si>
  <si>
    <t>Comp3</t>
  </si>
  <si>
    <t>Comp4</t>
  </si>
  <si>
    <t>DKBW1471</t>
  </si>
  <si>
    <t>DKBW1490</t>
  </si>
  <si>
    <t>DKBW1501</t>
  </si>
  <si>
    <t>DKBW1553</t>
  </si>
  <si>
    <t>DKBW1586</t>
  </si>
  <si>
    <t>DKBW169</t>
  </si>
  <si>
    <t>DKBW190</t>
  </si>
  <si>
    <t>DKBW803</t>
  </si>
  <si>
    <t>DKBW909</t>
  </si>
  <si>
    <t>welfare_pre</t>
  </si>
  <si>
    <t>welfare_post</t>
  </si>
  <si>
    <t>Legend_pre</t>
  </si>
  <si>
    <t>Legend_post</t>
  </si>
  <si>
    <t>welfare_cat_pre</t>
  </si>
  <si>
    <t>wf1_pre</t>
  </si>
  <si>
    <t>wf2_pre</t>
  </si>
  <si>
    <t>wf1_post</t>
  </si>
  <si>
    <t>wf2_post</t>
  </si>
  <si>
    <t>coastal__1</t>
  </si>
  <si>
    <t>coastal__2</t>
  </si>
  <si>
    <t>coastal__3</t>
  </si>
  <si>
    <t>coastal__4</t>
  </si>
  <si>
    <t>coastal__5</t>
  </si>
  <si>
    <t>coastal__6</t>
  </si>
  <si>
    <t>Baltic Sea</t>
  </si>
  <si>
    <t>SYDDANMARK</t>
  </si>
  <si>
    <t>FYN</t>
  </si>
  <si>
    <t xml:space="preserve"> </t>
  </si>
  <si>
    <t>FUGLSANG</t>
  </si>
  <si>
    <t>North-east Atlantic Ocean</t>
  </si>
  <si>
    <t>HOVEDSTADEN</t>
  </si>
  <si>
    <t>HELSINGOER</t>
  </si>
  <si>
    <t>HORNBAEK OEST</t>
  </si>
  <si>
    <t>SVANEKE HAVN</t>
  </si>
  <si>
    <t>NORDJYLLAND</t>
  </si>
  <si>
    <t>FREDERIKSHAVN</t>
  </si>
  <si>
    <t>NORDSTRAND, SYDLIGE AFGRAENS. (PALMESTRANDEN) (BF)</t>
  </si>
  <si>
    <t>200 M NORD FOR UDL. AF SAEBY AA</t>
  </si>
  <si>
    <t>LAESOE</t>
  </si>
  <si>
    <t>NORDSTRANDEN</t>
  </si>
  <si>
    <t>MARIAGERFJORD</t>
  </si>
  <si>
    <t>TEMPOVEJ</t>
  </si>
  <si>
    <t>OESTEN KROGEN</t>
  </si>
  <si>
    <t>AALBORG</t>
  </si>
  <si>
    <t>EGENSE BADESTRAND</t>
  </si>
  <si>
    <t>MIDTJYLLAND</t>
  </si>
  <si>
    <t>HORSENS</t>
  </si>
  <si>
    <t>HUSODDE</t>
  </si>
  <si>
    <t>SYDDJURS</t>
  </si>
  <si>
    <t>RUGAARD STRAND</t>
  </si>
  <si>
    <t>NAPPEDAM LADEPLADS</t>
  </si>
  <si>
    <t>VIBAEK STRAND</t>
  </si>
  <si>
    <t>NORDDJURS</t>
  </si>
  <si>
    <t>SKOVGAARDE</t>
  </si>
  <si>
    <t>200 M. OE. F. BOENNERUP HAVN</t>
  </si>
  <si>
    <t>STORE SJOERUP STRAND, UDENFOR</t>
  </si>
  <si>
    <t>600 M. S. FOR GRENAAEN</t>
  </si>
  <si>
    <t>ODDER</t>
  </si>
  <si>
    <t>SAKSILD STRAND</t>
  </si>
  <si>
    <t>AARHUS</t>
  </si>
  <si>
    <t>TAALFOR STRAND</t>
  </si>
  <si>
    <t>STUDSTRUP STRANDPARK</t>
  </si>
  <si>
    <t>DEN PERMANENTE</t>
  </si>
  <si>
    <t>FORTEVEJ (BELLEVUE)</t>
  </si>
  <si>
    <t>MOESGAARD STRAND</t>
  </si>
  <si>
    <t>HEDENSTED</t>
  </si>
  <si>
    <t>JUELSMINDE STORSTRAND</t>
  </si>
  <si>
    <t>HJARNOE, OEST FOR HAVN</t>
  </si>
  <si>
    <t>ROSENVOLD STRAND</t>
  </si>
  <si>
    <t>MIDDELFART</t>
  </si>
  <si>
    <t>BAARING STRAND</t>
  </si>
  <si>
    <t>STRIB NORDSTRAND</t>
  </si>
  <si>
    <t>STRANDEN VED MIDDELFART MARINA</t>
  </si>
  <si>
    <t>ASSENS</t>
  </si>
  <si>
    <t>ASSENSNAES BADEBRO</t>
  </si>
  <si>
    <t>AA AA N</t>
  </si>
  <si>
    <t>LOEGISMOSE SKOV</t>
  </si>
  <si>
    <t>FAABORG-MIDTFYN</t>
  </si>
  <si>
    <t>BOEJDEN</t>
  </si>
  <si>
    <t>KERTEMINDE</t>
  </si>
  <si>
    <t>SYDSTRANDEN</t>
  </si>
  <si>
    <t>NYBORG</t>
  </si>
  <si>
    <t>STOREBAELTSBADET</t>
  </si>
  <si>
    <t>SVENDBORG</t>
  </si>
  <si>
    <t>LUNDEBORG N F. HAVN</t>
  </si>
  <si>
    <t>CHRISTIANSMINDE</t>
  </si>
  <si>
    <t>SLOTSHAGEN</t>
  </si>
  <si>
    <t>AABYSKOV V</t>
  </si>
  <si>
    <t>BOGENSE</t>
  </si>
  <si>
    <t>HASMARK</t>
  </si>
  <si>
    <t>BOGENSE STRANDBAD</t>
  </si>
  <si>
    <t>LANGELAND</t>
  </si>
  <si>
    <t>SPODSBJERG DREJ</t>
  </si>
  <si>
    <t>BAGENKOP SOMMERLAND</t>
  </si>
  <si>
    <t>LYSTBAADEHAVNEN</t>
  </si>
  <si>
    <t>AEROE</t>
  </si>
  <si>
    <t>VESTRE STRAND</t>
  </si>
  <si>
    <t>HADERSLEV</t>
  </si>
  <si>
    <t>KELSTRUP STRAND NORD</t>
  </si>
  <si>
    <t>HALK CAMPING</t>
  </si>
  <si>
    <t>SOENDERBORG</t>
  </si>
  <si>
    <t>SOENDERBORG BADESTRAND</t>
  </si>
  <si>
    <t>AABENRAA</t>
  </si>
  <si>
    <t>SKARREV</t>
  </si>
  <si>
    <t>KOLLUND BADESTRAND</t>
  </si>
  <si>
    <t>SOENDERSTRAND SYD</t>
  </si>
  <si>
    <t>FREDERICIA</t>
  </si>
  <si>
    <t>OESTERSTRAND, BADEBRO</t>
  </si>
  <si>
    <t>KOLDING</t>
  </si>
  <si>
    <t>STRANDHUSE, ROKLUB</t>
  </si>
  <si>
    <t>LOEVER ODDE</t>
  </si>
  <si>
    <t>MINDEGAARDEN HEJLSMINDE</t>
  </si>
  <si>
    <t>VEJLE</t>
  </si>
  <si>
    <t>ALBUEN</t>
  </si>
  <si>
    <t>KOEBENHAVN</t>
  </si>
  <si>
    <t>ISLANDS BRYGGE</t>
  </si>
  <si>
    <t>GASVAERKSHAVNEN</t>
  </si>
  <si>
    <t>NY HELGOLAND</t>
  </si>
  <si>
    <t>LAGUNE</t>
  </si>
  <si>
    <t>BROENDBY</t>
  </si>
  <si>
    <t>KBS, UD FOR HYLDETANGEN</t>
  </si>
  <si>
    <t>DRAGOER</t>
  </si>
  <si>
    <t>DRAGOER SOEBAD, NORD</t>
  </si>
  <si>
    <t>GENTOFTE</t>
  </si>
  <si>
    <t>BELLEVUE STRAND</t>
  </si>
  <si>
    <t>CHARLOTTENLUND BADEANSTALT</t>
  </si>
  <si>
    <t>CHARLOTTENLUND STRANDPARK</t>
  </si>
  <si>
    <t>HELLERUP STRAND</t>
  </si>
  <si>
    <t>HVIDOVRE</t>
  </si>
  <si>
    <t>KYSTAGERPARKEN</t>
  </si>
  <si>
    <t>FREDENSBORG</t>
  </si>
  <si>
    <t>BJERRE STRAND</t>
  </si>
  <si>
    <t>PEDER MADS STRAND</t>
  </si>
  <si>
    <t>MARIENLYST BADESTRAND</t>
  </si>
  <si>
    <t>BADEBRO UD FOR STRANDVEJEN 220</t>
  </si>
  <si>
    <t>OFF. STRAND VED STRANDVEJEN 384, BADEBRO</t>
  </si>
  <si>
    <t>RUDERSDAL</t>
  </si>
  <si>
    <t>200 M NORD FOR UDLOEB FRA VEDBAEK R.A.</t>
  </si>
  <si>
    <t>SKODSBORG STRAND</t>
  </si>
  <si>
    <t>HALSNAES</t>
  </si>
  <si>
    <t>FREDERIKSVAERK-HUNDESTED</t>
  </si>
  <si>
    <t>HVIDE KLINT</t>
  </si>
  <si>
    <t>STRAND VED GRAASTENVEJ</t>
  </si>
  <si>
    <t>LISELEJE, OFFENTLIG BADESTRAND</t>
  </si>
  <si>
    <t>GRIBSKOV</t>
  </si>
  <si>
    <t>TISVILDELEJE, OFFENTLIG BADESTRAND</t>
  </si>
  <si>
    <t>STRANDBJERGGAARD</t>
  </si>
  <si>
    <t>STRANDBAKKERNE</t>
  </si>
  <si>
    <t>DRONNINGMOELLE STRAND</t>
  </si>
  <si>
    <t>BORNHOLM</t>
  </si>
  <si>
    <t>MELSTED</t>
  </si>
  <si>
    <t>NAES</t>
  </si>
  <si>
    <t>SANDVIG</t>
  </si>
  <si>
    <t>BALKA STRAND</t>
  </si>
  <si>
    <t>NOERREKAAS</t>
  </si>
  <si>
    <t>SJAELLAND</t>
  </si>
  <si>
    <t>GREVE</t>
  </si>
  <si>
    <t>STRANDPARKEN, HUNDIGEVEJ</t>
  </si>
  <si>
    <t>GRANHAUGEN</t>
  </si>
  <si>
    <t>MOSEDE FORT</t>
  </si>
  <si>
    <t>KOEGE</t>
  </si>
  <si>
    <t>SOENDRE STRAND</t>
  </si>
  <si>
    <t>ROSKILDE</t>
  </si>
  <si>
    <t>VIGEN CAMPINGPLADS</t>
  </si>
  <si>
    <t>SOLROED</t>
  </si>
  <si>
    <t>SOLROED STRANDPARK</t>
  </si>
  <si>
    <t>ODSHERRED</t>
  </si>
  <si>
    <t>GUDMINDERUP LYNG</t>
  </si>
  <si>
    <t>SKAERBYVEJ</t>
  </si>
  <si>
    <t>TELEGRAFVEJEN</t>
  </si>
  <si>
    <t>HOLBAEK</t>
  </si>
  <si>
    <t>HOLBAEK SOEBAD</t>
  </si>
  <si>
    <t>FAXE</t>
  </si>
  <si>
    <t>FAXE LADEPLADS</t>
  </si>
  <si>
    <t>FEDDET</t>
  </si>
  <si>
    <t>VED FLAGSTANGEN</t>
  </si>
  <si>
    <t>KALUNDBORG</t>
  </si>
  <si>
    <t>BAG VED HAVN, SEJEROE</t>
  </si>
  <si>
    <t>GISSELOERE RADIOSTATION</t>
  </si>
  <si>
    <t>SLAGELSE</t>
  </si>
  <si>
    <t>STILLINGE STRAND</t>
  </si>
  <si>
    <t>CERESENGEN STRAND</t>
  </si>
  <si>
    <t>STEVNS</t>
  </si>
  <si>
    <t>BOEGESKOVEN</t>
  </si>
  <si>
    <t>ROEDVIG OEST</t>
  </si>
  <si>
    <t>VED LUNDEN</t>
  </si>
  <si>
    <t>LOLLAND</t>
  </si>
  <si>
    <t>HESTEHOVEDET</t>
  </si>
  <si>
    <t>SVANEVIG</t>
  </si>
  <si>
    <t>ROEDBYHAVN VED SOEPAVILLON</t>
  </si>
  <si>
    <t>NAESBY STRAND</t>
  </si>
  <si>
    <t>HUMMINGEN STRAND</t>
  </si>
  <si>
    <t>NAESTVED</t>
  </si>
  <si>
    <t>ENOE</t>
  </si>
  <si>
    <t>GULDBORGSUND</t>
  </si>
  <si>
    <t>STUBBEKOEBING CAMPING</t>
  </si>
  <si>
    <t>POMLE NAKKE</t>
  </si>
  <si>
    <t>HESNAES H. SYD</t>
  </si>
  <si>
    <t>GEDSER SYD, 100 M. FRA MOLEN</t>
  </si>
  <si>
    <t>MARIELYST, STRANDVEJ.</t>
  </si>
  <si>
    <t>GAABENSE, GL. FAERGEGAARD</t>
  </si>
  <si>
    <t>VORDINGBORG</t>
  </si>
  <si>
    <t>PRAESTOE</t>
  </si>
  <si>
    <t>KLINTHOLM OEST</t>
  </si>
  <si>
    <t>RAABYLILLE V. P-PLADS</t>
  </si>
  <si>
    <t>KLINTEPARKEN</t>
  </si>
  <si>
    <t>LANGELINIE</t>
  </si>
  <si>
    <t>NORDSJALLAND</t>
  </si>
  <si>
    <t>BADEBRO UD FOR RUNGSTED STR.VEJ 193A</t>
  </si>
  <si>
    <t>BYEN KOBENHAVN</t>
  </si>
  <si>
    <t>SVANEMOELLEBUGTEN</t>
  </si>
  <si>
    <t>SYD FOR KASTRUP LYSTBAADEHAVN</t>
  </si>
  <si>
    <t>ESTONIA</t>
  </si>
  <si>
    <t>POHJA-EESTI</t>
  </si>
  <si>
    <t>PIKAKARI RAND</t>
  </si>
  <si>
    <t>LAEAENE-VIRUMAA</t>
  </si>
  <si>
    <t>VIHULA VALD</t>
  </si>
  <si>
    <t>VOSU RAND</t>
  </si>
  <si>
    <t>LAEAENEMAA</t>
  </si>
  <si>
    <t>HAAPSALU</t>
  </si>
  <si>
    <t>VASIKA HOLM</t>
  </si>
  <si>
    <t>PAERNUMAA</t>
  </si>
  <si>
    <t>PAERNU</t>
  </si>
  <si>
    <t>PAERNU KESKRAND</t>
  </si>
  <si>
    <t>SAAREMAA</t>
  </si>
  <si>
    <t>KURESSAARE</t>
  </si>
  <si>
    <t>KURESSAARE RAND</t>
  </si>
  <si>
    <t>ETELAE-SUOMI</t>
  </si>
  <si>
    <t>UUSIMAA</t>
  </si>
  <si>
    <t>ESPOO</t>
  </si>
  <si>
    <t>KIVENLAHTI</t>
  </si>
  <si>
    <t>HANKO</t>
  </si>
  <si>
    <t>LAPPOHJA</t>
  </si>
  <si>
    <t>MAERSAN</t>
  </si>
  <si>
    <t>HELSINKI</t>
  </si>
  <si>
    <t>HIETARANTA</t>
  </si>
  <si>
    <t>MUNKKINIEMI</t>
  </si>
  <si>
    <t>MUSTIKKAMAA</t>
  </si>
  <si>
    <t>PIHLAJASAARI</t>
  </si>
  <si>
    <t>TUORINNIEMI</t>
  </si>
  <si>
    <t>INKOO</t>
  </si>
  <si>
    <t>BJOERKUDDEN</t>
  </si>
  <si>
    <t>KIRKKONUMMI</t>
  </si>
  <si>
    <t>L─╣NGVIK</t>
  </si>
  <si>
    <t>ITAE-UUSIMAA</t>
  </si>
  <si>
    <t>LOVIISA</t>
  </si>
  <si>
    <t>PLAGEN</t>
  </si>
  <si>
    <t>RAASEPORI</t>
  </si>
  <si>
    <t>KNIPAN</t>
  </si>
  <si>
    <t>VARSINAIS-SUOMI</t>
  </si>
  <si>
    <t>SALO</t>
  </si>
  <si>
    <t>KOKKILA</t>
  </si>
  <si>
    <t>KAARINA</t>
  </si>
  <si>
    <t>HOVIRINTA</t>
  </si>
  <si>
    <t>NAANTALI</t>
  </si>
  <si>
    <t>NUNNALAHTI</t>
  </si>
  <si>
    <t>LAENSI-TURUNMAA</t>
  </si>
  <si>
    <t>NORRBY</t>
  </si>
  <si>
    <t>SAUVO</t>
  </si>
  <si>
    <t>SARAPISTO</t>
  </si>
  <si>
    <t>TURKU</t>
  </si>
  <si>
    <t>EKVALLA</t>
  </si>
  <si>
    <t>ISPOINEN</t>
  </si>
  <si>
    <t>SAARONNIEMI</t>
  </si>
  <si>
    <t>LAENSI-SUOMI</t>
  </si>
  <si>
    <t>SATAKUNTA</t>
  </si>
  <si>
    <t>PORI</t>
  </si>
  <si>
    <t>YYTERIN HIEKKARANTA</t>
  </si>
  <si>
    <t>RAUMA</t>
  </si>
  <si>
    <t>OTANLAHTI</t>
  </si>
  <si>
    <t>KYMENLAAKSO</t>
  </si>
  <si>
    <t>KOTKA</t>
  </si>
  <si>
    <t>AEIJAENNIEMI</t>
  </si>
  <si>
    <t>HAMINA</t>
  </si>
  <si>
    <t>PITKAET HIEKAT</t>
  </si>
  <si>
    <t>POHJANMAA</t>
  </si>
  <si>
    <t>KASKINEN</t>
  </si>
  <si>
    <t>MARIESTRAND</t>
  </si>
  <si>
    <t>MUSTASAARI</t>
  </si>
  <si>
    <t>OESTERHANKMO</t>
  </si>
  <si>
    <t>NAERPIOE</t>
  </si>
  <si>
    <t>TJAERLAX</t>
  </si>
  <si>
    <t>ORAVAINEN</t>
  </si>
  <si>
    <t>SATAMA</t>
  </si>
  <si>
    <t>PIETARSAARI</t>
  </si>
  <si>
    <t>KITTHOLMEN</t>
  </si>
  <si>
    <t>VAASA</t>
  </si>
  <si>
    <t>AHVENSAARI</t>
  </si>
  <si>
    <t>HIETASAARI</t>
  </si>
  <si>
    <t>POHJOIS-SUOMI</t>
  </si>
  <si>
    <t>KESKI-POHJANMAA</t>
  </si>
  <si>
    <t>KOKKOLA</t>
  </si>
  <si>
    <t>VATTAJA</t>
  </si>
  <si>
    <t>POHJOIS-POHJANMAA</t>
  </si>
  <si>
    <t>KALAJOKI</t>
  </si>
  <si>
    <t>LEIRINTAEALUE</t>
  </si>
  <si>
    <t>OULU</t>
  </si>
  <si>
    <t>NALLIKARI</t>
  </si>
  <si>
    <t>RAAHE</t>
  </si>
  <si>
    <t>PIKKULAHTI</t>
  </si>
  <si>
    <t>SIIKAJOKI</t>
  </si>
  <si>
    <t>TAUVO</t>
  </si>
  <si>
    <t>LAPPI</t>
  </si>
  <si>
    <t>KEMI</t>
  </si>
  <si>
    <t>MANSIKKANOKKA</t>
  </si>
  <si>
    <t>AHVENANMAA</t>
  </si>
  <si>
    <t>SALTVIK</t>
  </si>
  <si>
    <t>VAESTERVIKEN</t>
  </si>
  <si>
    <t>AURINKOLAHTI</t>
  </si>
  <si>
    <t>MANSIKKALAHTI ULKORANTA</t>
  </si>
  <si>
    <t>VANHANSATAMANLAHTI</t>
  </si>
  <si>
    <t>MAARIANHAMINA</t>
  </si>
  <si>
    <t>MARIEBAD</t>
  </si>
  <si>
    <t>DEMV_PR_1_0222</t>
  </si>
  <si>
    <t>MECKLENBURG-VORPOMMERN</t>
  </si>
  <si>
    <t>NORDVORPOMMERN</t>
  </si>
  <si>
    <t>BORN A.DARSS</t>
  </si>
  <si>
    <t>OSTSEE, BORN, GRABENWIESE</t>
  </si>
  <si>
    <t>DIERHAGEN,OSTSEEBAD</t>
  </si>
  <si>
    <t>OSTSEE, NEUHAUS</t>
  </si>
  <si>
    <t>BAD DOBERAN</t>
  </si>
  <si>
    <t>KUEHLUNGSBORN,OSTSEEBAD</t>
  </si>
  <si>
    <t>OSTSEE, KUEHLUNGSBORN, OESTLICH BOOTSHAFEN</t>
  </si>
  <si>
    <t>BAD DOBERAN,STADT</t>
  </si>
  <si>
    <t>OSTSEE, HEILIGENDAMM, AM KINDERSTRAND</t>
  </si>
  <si>
    <t>SCHLESWIG-HOLSTEIN</t>
  </si>
  <si>
    <t>KIEL</t>
  </si>
  <si>
    <t>OSTS;KIEL;SEEBAD DUESTERNBROOK</t>
  </si>
  <si>
    <t>DESH_PR_0007</t>
  </si>
  <si>
    <t>LUEBECK</t>
  </si>
  <si>
    <t>OSTS;BADESTRAND PRIWALL</t>
  </si>
  <si>
    <t>DESH_PR_0092</t>
  </si>
  <si>
    <t>OSTHOLSTEIN</t>
  </si>
  <si>
    <t>DAHME</t>
  </si>
  <si>
    <t>OSTS;DAHME</t>
  </si>
  <si>
    <t>GROEMITZ</t>
  </si>
  <si>
    <t>OSTS;GROEMITZ</t>
  </si>
  <si>
    <t>HERINGSDORF</t>
  </si>
  <si>
    <t>OSTS;SUESSAU</t>
  </si>
  <si>
    <t>NEUSTADT</t>
  </si>
  <si>
    <t>OSTS;NEUSTADT;KIEBITZBERG</t>
  </si>
  <si>
    <t>TIMMENDORFER STRAND</t>
  </si>
  <si>
    <t>OSTS;TIMMENDORFER STRAND</t>
  </si>
  <si>
    <t>OSTS;FEHMARN;GRUENER BRINK</t>
  </si>
  <si>
    <t>DESH_PR_0146</t>
  </si>
  <si>
    <t>PLOEN</t>
  </si>
  <si>
    <t>BLEKENDORF</t>
  </si>
  <si>
    <t>OSTS;BLEKENDORF;SEHLENDORFER STRAND</t>
  </si>
  <si>
    <t>HEIKENDORF</t>
  </si>
  <si>
    <t>OSTS;HEIKENDORF;SEEBADEANSTALT</t>
  </si>
  <si>
    <t>RENDSBURG-ECKERNFOER</t>
  </si>
  <si>
    <t>DAMP</t>
  </si>
  <si>
    <t>OSTS;DAMP;SUEDSTRAND</t>
  </si>
  <si>
    <t>SCHLESWIG-FLENSBURG</t>
  </si>
  <si>
    <t>ARNIS</t>
  </si>
  <si>
    <t>SCHLEI;STADT ARNIS</t>
  </si>
  <si>
    <t>DESH_PR_0290</t>
  </si>
  <si>
    <t>GELTING</t>
  </si>
  <si>
    <t>OSTS;FLENSBURGER AUSSENFOERDE</t>
  </si>
  <si>
    <t>GLUECKSBURG</t>
  </si>
  <si>
    <t>OSTS;GLUECKSBURG STRAND</t>
  </si>
  <si>
    <t>ROSTOCK,HANSESTADT</t>
  </si>
  <si>
    <t>OSTSEE, MARKGRAFENHEIDE, FREIZEITZENTRUM, OSTSTRAND</t>
  </si>
  <si>
    <t>OSTSEE, WARNEMUENDE, AM LEUCHTTURM</t>
  </si>
  <si>
    <t>STRALSUND</t>
  </si>
  <si>
    <t>STRELASUND, STRANDBAD STRALSUND</t>
  </si>
  <si>
    <t>WISMAR, HANSESTADT</t>
  </si>
  <si>
    <t>OSTSEE, WISMAR-WENDORF, RETTUNGSTURM</t>
  </si>
  <si>
    <t>GRAAL MUERITZ,SEEHEILBAD</t>
  </si>
  <si>
    <t>OSTSEE, GRAAL-MUERITZ, MOORGRABEN / SEEBRUECKE</t>
  </si>
  <si>
    <t>PEPELOW</t>
  </si>
  <si>
    <t>SALZHAFF, PEPELOW,  CAMPINGPLATZ</t>
  </si>
  <si>
    <t>BARTH</t>
  </si>
  <si>
    <t>OSTSEE, BARTH, GLOEWITZER BUCHT</t>
  </si>
  <si>
    <t>PREROW</t>
  </si>
  <si>
    <t>OSTSEE, PREROW, DUENENHAUS - NORDSTRAND</t>
  </si>
  <si>
    <t>SAAL</t>
  </si>
  <si>
    <t>OSTSEE, LANGENDAMM, KLEINGARTENANLAGE</t>
  </si>
  <si>
    <t>DEMV_PR_1_0201</t>
  </si>
  <si>
    <t>ZINGST</t>
  </si>
  <si>
    <t>OSTSEE, ZINGST, SUNDISCHE WIESE</t>
  </si>
  <si>
    <t>NORDWESTMECKLENBURG</t>
  </si>
  <si>
    <t>BOLTENHAGEN, OSTSEEBAD</t>
  </si>
  <si>
    <t>OSTSEE, BOLTENHAGEN, SEEBRUECKE</t>
  </si>
  <si>
    <t>DEMV_PR_1_0279</t>
  </si>
  <si>
    <t>GROSS WALMSDORF</t>
  </si>
  <si>
    <t>OSTSEE, WOHLENBERGER WIEK, AN DER MOEWE</t>
  </si>
  <si>
    <t>INSEL POEL</t>
  </si>
  <si>
    <t>OSTSEE, INSEL POEL, TIMMENDORF</t>
  </si>
  <si>
    <t>OSTVORPOMMERN</t>
  </si>
  <si>
    <t>AHLBECK, SEEBAD</t>
  </si>
  <si>
    <t>OSTSEE, AHLBECK, SEEBRUECKE</t>
  </si>
  <si>
    <t>BANSIN, SEEBAD</t>
  </si>
  <si>
    <t>OSTSEE, BANSIN, LANGENBERG</t>
  </si>
  <si>
    <t>DEMV_PR_1_0777</t>
  </si>
  <si>
    <t>RUEGEN</t>
  </si>
  <si>
    <t>BINZ</t>
  </si>
  <si>
    <t>OSTSEE, PRORA-SUED</t>
  </si>
  <si>
    <t>GOEHREN</t>
  </si>
  <si>
    <t>OSTSEE, GOEHREN, NORDSTRAND</t>
  </si>
  <si>
    <t>HIDDENSEE</t>
  </si>
  <si>
    <t>OSTSEE, VITTE, DUENENHEIDE</t>
  </si>
  <si>
    <t>RALSWIEK</t>
  </si>
  <si>
    <t>GROSSER JASMUNDER BODDEN, RALSWIEK</t>
  </si>
  <si>
    <t>SASSNITZ STADT</t>
  </si>
  <si>
    <t>OSTSEE, SASSNITZ, STRANDPROMENADE</t>
  </si>
  <si>
    <t>KLAIPEDOS</t>
  </si>
  <si>
    <t>KLAIPEDOS MIESTO</t>
  </si>
  <si>
    <t>MELNRAGES I</t>
  </si>
  <si>
    <t>SMILTYNES SENOJO KELTO</t>
  </si>
  <si>
    <t>NERINGOS</t>
  </si>
  <si>
    <t>NIDOS</t>
  </si>
  <si>
    <t>PERVALKOS</t>
  </si>
  <si>
    <t>JUODKRANTES</t>
  </si>
  <si>
    <t>PALANGOS MIESTO</t>
  </si>
  <si>
    <t>SVENTOSIOS</t>
  </si>
  <si>
    <t>RAZES</t>
  </si>
  <si>
    <t>KURZEME</t>
  </si>
  <si>
    <t>LIEPAJA</t>
  </si>
  <si>
    <t>PAVILOSTA</t>
  </si>
  <si>
    <t>LIEPAJAS PLUDMALE PIE STADIONA</t>
  </si>
  <si>
    <t>VENTSPILS</t>
  </si>
  <si>
    <t>VENTSPILS PILSETAS PLUDMALE</t>
  </si>
  <si>
    <t>TALSU RAJONS</t>
  </si>
  <si>
    <t>KOLKAS PAGASTS</t>
  </si>
  <si>
    <t>KOLKA</t>
  </si>
  <si>
    <t>MERSRAGA PAGASTS</t>
  </si>
  <si>
    <t>MERSRAGS</t>
  </si>
  <si>
    <t>ROJAS PAGASTS</t>
  </si>
  <si>
    <t>ROJA</t>
  </si>
  <si>
    <t>RIGA</t>
  </si>
  <si>
    <t>ZEMGALES PRIEKSPILSETA</t>
  </si>
  <si>
    <t>VAKARBULLI</t>
  </si>
  <si>
    <t>ZIEMELU RAJONS</t>
  </si>
  <si>
    <t>VECA─ÂI</t>
  </si>
  <si>
    <t>PIERIGA</t>
  </si>
  <si>
    <t>JURMALA</t>
  </si>
  <si>
    <t>MAJORI</t>
  </si>
  <si>
    <t>BULDURI</t>
  </si>
  <si>
    <t>LIMBAZU RAJONS</t>
  </si>
  <si>
    <t>AINAZI</t>
  </si>
  <si>
    <t>SALACGRIVA</t>
  </si>
  <si>
    <t>SALACGR─¬VA</t>
  </si>
  <si>
    <t>LIEPUPES PAGASTS</t>
  </si>
  <si>
    <t>TUJA</t>
  </si>
  <si>
    <t>RIGAS RAJONS</t>
  </si>
  <si>
    <t>SAULKRASTI</t>
  </si>
  <si>
    <t>SAULKRASTU CENTRA PLUDMALE</t>
  </si>
  <si>
    <t>TUKUMA RAJONS</t>
  </si>
  <si>
    <t>ENGURES PAGASTS</t>
  </si>
  <si>
    <t>KLAPKALNCIEMS</t>
  </si>
  <si>
    <t>─ÂESTERCIEMS</t>
  </si>
  <si>
    <t>LAPMEZCIEMA PAGASTS</t>
  </si>
  <si>
    <t>RAGACIEMS</t>
  </si>
  <si>
    <t>POLNOCNO-ZACHODNI</t>
  </si>
  <si>
    <t>ZACHODNIOPOMORSKIE</t>
  </si>
  <si>
    <t>STEPNICA</t>
  </si>
  <si>
    <t>K─äPIELISKO W STEPNICY NAD ZALEWEM SZCZECI┼âSKIM</t>
  </si>
  <si>
    <t>REWAL</t>
  </si>
  <si>
    <t>K─äPIELISKO POBIEROWO</t>
  </si>
  <si>
    <t>K─äPIELISKO TRZ─ÿSACZ</t>
  </si>
  <si>
    <t>K─äPIELISKO REWAL</t>
  </si>
  <si>
    <t>K─äPIELISKO NIECHORZE</t>
  </si>
  <si>
    <t>TRZEBIATOW</t>
  </si>
  <si>
    <t>MRZE┼╗YNO ZACHOD</t>
  </si>
  <si>
    <t>DZIWNOW</t>
  </si>
  <si>
    <t>MI─ÿDZYWODZIE</t>
  </si>
  <si>
    <t>DZIWNOWEK</t>
  </si>
  <si>
    <t>MIEDZYZDROJE</t>
  </si>
  <si>
    <t>KAP. MORSKIE MI─ÿDZYZDROJE</t>
  </si>
  <si>
    <t>WOLIN</t>
  </si>
  <si>
    <t>KAP. MORSKIE WISE┼üKA</t>
  </si>
  <si>
    <t>M. SWINOUJSCIE</t>
  </si>
  <si>
    <t>┼ÜWINOUJ┼ÜCIE- WARSZOW</t>
  </si>
  <si>
    <t>KOLOBRZEG</t>
  </si>
  <si>
    <t>K─äPIELISKO MORSKIE KO┼üOBRZEG PLA┼╗A CENTRALNA</t>
  </si>
  <si>
    <t>K─äPIELISKO D┼╣WIRZYNO</t>
  </si>
  <si>
    <t>K─äPIELISKO GRZYBOWO</t>
  </si>
  <si>
    <t>USTRONIE MORSKIE</t>
  </si>
  <si>
    <t>K─äPIELISKO USTRONIE MORSKIE</t>
  </si>
  <si>
    <t>MIELNO</t>
  </si>
  <si>
    <t>MIELNO 216</t>
  </si>
  <si>
    <t>UNIE┼ÜCIE 221</t>
  </si>
  <si>
    <t>SARBINOWO 213</t>
  </si>
  <si>
    <t>DARLOWO</t>
  </si>
  <si>
    <t>K─äPIELISKO DAR┼üOWKO WSCHODNIE</t>
  </si>
  <si>
    <t>WICIE</t>
  </si>
  <si>
    <t>D─äBKI</t>
  </si>
  <si>
    <t>POSTOMINO</t>
  </si>
  <si>
    <t>JAROS┼üAWIEC-WSCHOD</t>
  </si>
  <si>
    <t>POLNOCNY</t>
  </si>
  <si>
    <t>POMORSKIE</t>
  </si>
  <si>
    <t>LEBA</t>
  </si>
  <si>
    <t>K─äPIELISKO CENTRALNE PRZY PLAZY A</t>
  </si>
  <si>
    <t>K─äPIELISKO PRZY PLA┼╗Y C</t>
  </si>
  <si>
    <t>USTKA</t>
  </si>
  <si>
    <t>USTKA WSCH.</t>
  </si>
  <si>
    <t>ROWY ZACH.</t>
  </si>
  <si>
    <t>ROWY WSCH.</t>
  </si>
  <si>
    <t>KRYNICA MORSKA</t>
  </si>
  <si>
    <t>GDA┼âSKI</t>
  </si>
  <si>
    <t>PIASKI</t>
  </si>
  <si>
    <t>STEGNA</t>
  </si>
  <si>
    <t>JANTAR</t>
  </si>
  <si>
    <t>SZTUTOWO</t>
  </si>
  <si>
    <t>K─äTY RYBACKIE</t>
  </si>
  <si>
    <t>HEL</t>
  </si>
  <si>
    <t>HEL-MA┼üA PLA┼╗A</t>
  </si>
  <si>
    <t>JASTARNIA</t>
  </si>
  <si>
    <t>JASTARNIA ÔÇ×NADMORSKA-PLA┼╗OWAÔÇØ WEJ┼ÜCIE NR 46-47</t>
  </si>
  <si>
    <t>JURATA ÔÇ×MI─ÿDZYMORZEÔÇØ WEJ┼ÜCIE NR 60</t>
  </si>
  <si>
    <t>WLADYSLAWOWO</t>
  </si>
  <si>
    <t>W┼üADYS┼üAWOWO WEJ┼ÜCIE NR 9</t>
  </si>
  <si>
    <t>KARWIA WEJ┼ÜCIE NR 43</t>
  </si>
  <si>
    <t>CHA┼üUPY WEJ┼ÜCIE NR 22</t>
  </si>
  <si>
    <t>JASTRZ─ÿBIA GORA WEJ┼ÜCIE NR 23</t>
  </si>
  <si>
    <t>KOSAKOWO</t>
  </si>
  <si>
    <t>REWA OD STRONY ZATOKI PUCKIEJ</t>
  </si>
  <si>
    <t>KROKOWA</t>
  </si>
  <si>
    <t>BIA┼üOGORA WEJ┼ÜCIE NR 33</t>
  </si>
  <si>
    <t>D─ÿBKI WEJ┼ÜCIE NR 19</t>
  </si>
  <si>
    <t>M. GDANSK</t>
  </si>
  <si>
    <t>GDA┼âSK JELITKOWO</t>
  </si>
  <si>
    <t>MOLO GDA┼âSK BRZE┼╣NO</t>
  </si>
  <si>
    <t>GDA┼âSK STOGI</t>
  </si>
  <si>
    <t>GDA┼âSK SOBIESZEWO</t>
  </si>
  <si>
    <t>M. GDYNIA</t>
  </si>
  <si>
    <t>GDYNIA ┼ÜRODMIE┼ÜCIE</t>
  </si>
  <si>
    <t>TROJMIEJSKI</t>
  </si>
  <si>
    <t>GDYNIA OR┼üOWO</t>
  </si>
  <si>
    <t>STOCKHOLM</t>
  </si>
  <si>
    <t>STOCKHOLMS LAEN</t>
  </si>
  <si>
    <t>OESTERAAKER</t>
  </si>
  <si>
    <t>TRAELHAVET, BREVIKSBADET</t>
  </si>
  <si>
    <t>VAERMDOE</t>
  </si>
  <si>
    <t>TORPESAND</t>
  </si>
  <si>
    <t>GRISSLINGE HAVSBAD</t>
  </si>
  <si>
    <t>HANINGE</t>
  </si>
  <si>
    <t>HAVSBADET SCHWEIZERBADET, DALAROE</t>
  </si>
  <si>
    <t>─╣RSTA HAVSBAD</t>
  </si>
  <si>
    <t>TAEBY</t>
  </si>
  <si>
    <t>HAEGERNAESBADET</t>
  </si>
  <si>
    <t>NAESAAENGSBADET</t>
  </si>
  <si>
    <t>SOEDERTAELJE</t>
  </si>
  <si>
    <t>FARSTANAESBADET</t>
  </si>
  <si>
    <t>NACKA</t>
  </si>
  <si>
    <t>ERSTAVIKSBADET</t>
  </si>
  <si>
    <t>VAXHOLM</t>
  </si>
  <si>
    <t>TENOEBADET</t>
  </si>
  <si>
    <t>ERIKSOEBADET</t>
  </si>
  <si>
    <t>NORRTAELJE</t>
  </si>
  <si>
    <t>HERRAENG, UDDHAM</t>
  </si>
  <si>
    <t>GRAEDDOE, BJOERKOE OERN</t>
  </si>
  <si>
    <t>LUNDABADET</t>
  </si>
  <si>
    <t>KAERLEKSUDDEN</t>
  </si>
  <si>
    <t>NYNAESHAMN</t>
  </si>
  <si>
    <t>NICKSTABADET</t>
  </si>
  <si>
    <t>OESTRA MELLANSVERIGE</t>
  </si>
  <si>
    <t>SOEDERMANLANDS LAEN</t>
  </si>
  <si>
    <t>NYKOEPING</t>
  </si>
  <si>
    <t>STRANDSTUGEVIKEN</t>
  </si>
  <si>
    <t>OXELOESUND</t>
  </si>
  <si>
    <t>JOGERSOE</t>
  </si>
  <si>
    <t>TROSA</t>
  </si>
  <si>
    <t>TROSA HAVSBAD</t>
  </si>
  <si>
    <t>OESTERGOETLANDS LAEN</t>
  </si>
  <si>
    <t>VALDEMARSVIK</t>
  </si>
  <si>
    <t>GRAENNAES, VALDEMARSVIK</t>
  </si>
  <si>
    <t>SYDSVERIGE</t>
  </si>
  <si>
    <t>BLEKINGE LAEN</t>
  </si>
  <si>
    <t>KARLSKRONA</t>
  </si>
  <si>
    <t>DRAGSOE BARNBADVIK</t>
  </si>
  <si>
    <t>STUMHOLMEN</t>
  </si>
  <si>
    <t>L─╣NGOE</t>
  </si>
  <si>
    <t>SKOENSTAVIK</t>
  </si>
  <si>
    <t>KRISTIANOPEL</t>
  </si>
  <si>
    <t>TRUMMENAES</t>
  </si>
  <si>
    <t>SOELVESBORG</t>
  </si>
  <si>
    <t>HAELLEVIKS STRAND</t>
  </si>
  <si>
    <t>NORJE HAVSBAD</t>
  </si>
  <si>
    <t>SKAANE LAEN</t>
  </si>
  <si>
    <t>VELLINGE</t>
  </si>
  <si>
    <t>KAEMPINGE</t>
  </si>
  <si>
    <t>FALSTERBO STRANDBAD</t>
  </si>
  <si>
    <t>KAEVLINGE</t>
  </si>
  <si>
    <t>BARSEBAECKSHAMN</t>
  </si>
  <si>
    <t>LOMMA</t>
  </si>
  <si>
    <t>HAMNHUSEN, T-BRYGGAN</t>
  </si>
  <si>
    <t>L─╣NGA BRYGGAN I BJAERRED</t>
  </si>
  <si>
    <t>BAASTAD</t>
  </si>
  <si>
    <t>TOREKOVS STRAND</t>
  </si>
  <si>
    <t>SKANSENBADET, B─╣STAD HAMN</t>
  </si>
  <si>
    <t>MALMOE</t>
  </si>
  <si>
    <t>RIBERSBORG, KALLBADHUSET</t>
  </si>
  <si>
    <t>SCANIABADPLATSEN</t>
  </si>
  <si>
    <t>LANDSKRONA</t>
  </si>
  <si>
    <t>BORSTAHUSEN, CAMPINGPLATSEN</t>
  </si>
  <si>
    <t>HALVM?NEN</t>
  </si>
  <si>
    <t>HELSINGBORG</t>
  </si>
  <si>
    <t>R─╣─╣ VALLAR</t>
  </si>
  <si>
    <t>JAERNVAEGSMAENNENS BRYGGA</t>
  </si>
  <si>
    <t>HOEGANAES</t>
  </si>
  <si>
    <t>HOEGANAES, KVICKBADET</t>
  </si>
  <si>
    <t>YSTAD</t>
  </si>
  <si>
    <t>NYBROSTRAND</t>
  </si>
  <si>
    <t>TRELLEBORG</t>
  </si>
  <si>
    <t>DALABADET</t>
  </si>
  <si>
    <t>AESPOE</t>
  </si>
  <si>
    <t>KRISTIANSTAD</t>
  </si>
  <si>
    <t>TAEPPET</t>
  </si>
  <si>
    <t>SNICKARHAKEN</t>
  </si>
  <si>
    <t>YNGSJOE</t>
  </si>
  <si>
    <t>SIMRISHAMN</t>
  </si>
  <si>
    <t>TOBISVIK, STRANDEN</t>
  </si>
  <si>
    <t>ROERUM, KNAEBAECKSHUSEN</t>
  </si>
  <si>
    <t>AENGELHOLM</t>
  </si>
  <si>
    <t>R─╣BOCKA</t>
  </si>
  <si>
    <t>VEJBYSTRAND S</t>
  </si>
  <si>
    <t>NORRA MELLANSVERIGE</t>
  </si>
  <si>
    <t>GAEVLEBORGS LAEN</t>
  </si>
  <si>
    <t>HUDIKSVALL</t>
  </si>
  <si>
    <t>MALNBADEN</t>
  </si>
  <si>
    <t>MELLERSTA NORRLAND</t>
  </si>
  <si>
    <t>VAESTERNORRLANDS LAEN</t>
  </si>
  <si>
    <t>SUNDSVALL</t>
  </si>
  <si>
    <t>TRANVIKEN ALNOE</t>
  </si>
  <si>
    <t>KRAMFORS</t>
  </si>
  <si>
    <t>HOERS─╣NGS HAVSBAD</t>
  </si>
  <si>
    <t>OEVRE NORRLAND</t>
  </si>
  <si>
    <t>VAESTERBOTTENS LAEN</t>
  </si>
  <si>
    <t>UMEAA</t>
  </si>
  <si>
    <t>NORRMJOELE HAVSBAD</t>
  </si>
  <si>
    <t>BETTNESANDS HAVSBAD</t>
  </si>
  <si>
    <t>NORRBOTTENS LAEN</t>
  </si>
  <si>
    <t>LULEAA</t>
  </si>
  <si>
    <t>ROERBAECKEN</t>
  </si>
  <si>
    <t>KLUBBVIKEN</t>
  </si>
  <si>
    <t>PITEAA</t>
  </si>
  <si>
    <t>PITE HAVSBAD</t>
  </si>
  <si>
    <t>GLAENTAN, BONDOEFJAERDEN</t>
  </si>
  <si>
    <t>SMAALAND MED OEARNA</t>
  </si>
  <si>
    <t>KALMAR LAEN</t>
  </si>
  <si>
    <t>MOERBYLAANGA</t>
  </si>
  <si>
    <t>STEN─╣SA</t>
  </si>
  <si>
    <t>HAGA PARK</t>
  </si>
  <si>
    <t>FAERJESTADEN, GRANUDDEN/TALLUDD</t>
  </si>
  <si>
    <t>OSKARSHAMN</t>
  </si>
  <si>
    <t>HAVSLAETT</t>
  </si>
  <si>
    <t>VAESTERVIK</t>
  </si>
  <si>
    <t>GRAENSOE, BONDBACKEN</t>
  </si>
  <si>
    <t>TAETTOE</t>
  </si>
  <si>
    <t>BORGHOLM</t>
  </si>
  <si>
    <t>BORGHOLM, KALLBADHUSET</t>
  </si>
  <si>
    <t>BYRUM-SANDVIK</t>
  </si>
  <si>
    <t>RUNSTEN, BJAERBYBADET</t>
  </si>
  <si>
    <t>VAESTSVERIGE</t>
  </si>
  <si>
    <t>HALLANDS LAEN</t>
  </si>
  <si>
    <t>HALMSTAD</t>
  </si>
  <si>
    <t>TYLOESAND</t>
  </si>
  <si>
    <t>KOEPENHAMN</t>
  </si>
  <si>
    <t>LAHOLM</t>
  </si>
  <si>
    <t>LAHOLMSBUKTEN, SIMVAEGEN</t>
  </si>
  <si>
    <t>LAHOLMSBUKTEN, BIRGER PERS VAEG</t>
  </si>
  <si>
    <t>FALKENBERG</t>
  </si>
  <si>
    <t>SKREA N,  BRYGGAN</t>
  </si>
  <si>
    <t>SKREA CABARE</t>
  </si>
  <si>
    <t>VARBERG</t>
  </si>
  <si>
    <t>BARNENS BADSTRAND</t>
  </si>
  <si>
    <t>KAERRADAL SOEDRA(2)</t>
  </si>
  <si>
    <t>KUNGSBACKA</t>
  </si>
  <si>
    <t>SMARHOLMEN</t>
  </si>
  <si>
    <t>UTHOLMEN-GOTTSKAER</t>
  </si>
  <si>
    <t>TJOLOEHOLM</t>
  </si>
  <si>
    <t>VAESTRA GOETALANDS LAEN</t>
  </si>
  <si>
    <t>OECKEROE</t>
  </si>
  <si>
    <t>KAELLOE-KNIPPLA TRANBAERSVIKEN</t>
  </si>
  <si>
    <t>HOENOE, JUNGFRUVIKEN</t>
  </si>
  <si>
    <t>OECKEROE, HJAELVIK</t>
  </si>
  <si>
    <t>SOTENAES</t>
  </si>
  <si>
    <t>T─╣NGEN, KUNGSHAMN,</t>
  </si>
  <si>
    <t>BOVALLSTRAND, BADHOLMARNA</t>
  </si>
  <si>
    <t>SANDOEN, SMOEGEN</t>
  </si>
  <si>
    <t>GOETEBORG</t>
  </si>
  <si>
    <t>LILLEBY</t>
  </si>
  <si>
    <t>HOV─╣SBADET</t>
  </si>
  <si>
    <t>SALTHOLMEN</t>
  </si>
  <si>
    <t>LYSEKIL</t>
  </si>
  <si>
    <t>PINNEVIKSBADET</t>
  </si>
  <si>
    <t>UDDEVALLA</t>
  </si>
  <si>
    <t>SAXENHOF</t>
  </si>
  <si>
    <t>STROEMSTAD</t>
  </si>
  <si>
    <t>SELAETER</t>
  </si>
  <si>
    <t>SALTOE</t>
  </si>
  <si>
    <t>Include</t>
  </si>
  <si>
    <t>3,000,000 - 10,000,000</t>
  </si>
  <si>
    <t>10,000,000 - 30,000,000</t>
  </si>
  <si>
    <t>30,000,000 - 70,000,000</t>
  </si>
  <si>
    <t>&lt; 1 million</t>
  </si>
  <si>
    <t>1,000,000 - 3,000,000</t>
  </si>
  <si>
    <t>70,000,000 - 150,000,000</t>
  </si>
  <si>
    <t>150,000,000 - 400,000,000</t>
  </si>
  <si>
    <t>Welfare_change</t>
  </si>
  <si>
    <t>Legend_change</t>
  </si>
  <si>
    <t>51-75% increase</t>
  </si>
  <si>
    <t>0-25% increase</t>
  </si>
  <si>
    <t>26-50% increase</t>
  </si>
  <si>
    <t>75-100% increase</t>
  </si>
  <si>
    <t>&gt; 400 million</t>
  </si>
  <si>
    <t>101-125% increase</t>
  </si>
  <si>
    <t>over 125% increase</t>
  </si>
  <si>
    <t>Change_cat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</si>
</sst>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4" fontId="0" fillId="0" borderId="0" xfId="0" applyNumberFormat="1"/>
    <xf numFmtId="0" fontId="0" fillId="0" borderId="0" xfId="0" applyNumberFormat="1"/>
    <xf numFmtId="3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F8530-BEA6-4B6E-989C-F35392BDA64C}">
  <dimension ref="A1:AC371"/>
  <sheetViews>
    <sheetView tabSelected="1" topLeftCell="A120" workbookViewId="0">
      <selection activeCell="AG182" sqref="AG182"/>
    </sheetView>
  </sheetViews>
  <sheetFormatPr defaultRowHeight="14.4" x14ac:dyDescent="0.3"/>
  <cols>
    <col min="1" max="1" width="19.109375" bestFit="1" customWidth="1"/>
    <col min="2" max="2" width="14.88671875" style="1" bestFit="1" customWidth="1"/>
    <col min="3" max="3" width="15.6640625" customWidth="1"/>
    <col min="4" max="4" width="8.44140625" bestFit="1" customWidth="1"/>
    <col min="5" max="5" width="10" bestFit="1" customWidth="1"/>
    <col min="6" max="6" width="8.5546875" bestFit="1" customWidth="1"/>
    <col min="7" max="7" width="23.109375" bestFit="1" customWidth="1"/>
    <col min="8" max="8" width="23.109375" customWidth="1"/>
    <col min="9" max="9" width="11.77734375" bestFit="1" customWidth="1"/>
    <col min="10" max="10" width="11.77734375" customWidth="1"/>
    <col min="11" max="12" width="12.21875" bestFit="1" customWidth="1"/>
    <col min="15" max="15" width="8.5546875" bestFit="1" customWidth="1"/>
    <col min="16" max="16" width="12" bestFit="1" customWidth="1"/>
    <col min="17" max="18" width="10" bestFit="1" customWidth="1"/>
    <col min="19" max="19" width="5.77734375" bestFit="1" customWidth="1"/>
    <col min="20" max="21" width="8" bestFit="1" customWidth="1"/>
    <col min="22" max="25" width="6.77734375" bestFit="1" customWidth="1"/>
    <col min="26" max="26" width="14.77734375" customWidth="1"/>
  </cols>
  <sheetData>
    <row r="1" spans="1:29" x14ac:dyDescent="0.3">
      <c r="A1" t="s">
        <v>370</v>
      </c>
      <c r="B1" t="s">
        <v>404</v>
      </c>
      <c r="C1" t="s">
        <v>405</v>
      </c>
      <c r="D1" t="s">
        <v>371</v>
      </c>
      <c r="E1" t="s">
        <v>380</v>
      </c>
      <c r="F1" t="s">
        <v>381</v>
      </c>
      <c r="G1" t="s">
        <v>406</v>
      </c>
      <c r="H1" t="s">
        <v>407</v>
      </c>
      <c r="I1" t="s">
        <v>408</v>
      </c>
      <c r="J1" t="s">
        <v>408</v>
      </c>
      <c r="K1" t="s">
        <v>409</v>
      </c>
      <c r="L1" t="s">
        <v>410</v>
      </c>
      <c r="M1" t="s">
        <v>411</v>
      </c>
      <c r="N1" t="s">
        <v>412</v>
      </c>
      <c r="O1" t="s">
        <v>384</v>
      </c>
      <c r="P1" t="s">
        <v>385</v>
      </c>
      <c r="Q1" t="s">
        <v>386</v>
      </c>
      <c r="R1" t="s">
        <v>387</v>
      </c>
      <c r="S1" t="s">
        <v>388</v>
      </c>
      <c r="T1" t="s">
        <v>389</v>
      </c>
      <c r="U1" t="s">
        <v>390</v>
      </c>
      <c r="V1" t="s">
        <v>391</v>
      </c>
      <c r="W1" t="s">
        <v>392</v>
      </c>
      <c r="X1" t="s">
        <v>393</v>
      </c>
      <c r="Y1" t="s">
        <v>394</v>
      </c>
      <c r="Z1" t="s">
        <v>1096</v>
      </c>
      <c r="AA1" t="s">
        <v>1097</v>
      </c>
      <c r="AB1" t="s">
        <v>1105</v>
      </c>
      <c r="AC1" t="s">
        <v>1088</v>
      </c>
    </row>
    <row r="2" spans="1:29" x14ac:dyDescent="0.3">
      <c r="A2" t="s">
        <v>61</v>
      </c>
      <c r="B2" s="1">
        <v>8675355.13583</v>
      </c>
      <c r="C2" s="1">
        <v>13728172.733200001</v>
      </c>
      <c r="D2" t="s">
        <v>372</v>
      </c>
      <c r="E2">
        <v>12.676</v>
      </c>
      <c r="F2">
        <v>55.587000000000003</v>
      </c>
      <c r="G2" t="s">
        <v>1089</v>
      </c>
      <c r="H2" t="s">
        <v>1090</v>
      </c>
      <c r="I2">
        <v>3</v>
      </c>
      <c r="J2">
        <v>4</v>
      </c>
      <c r="K2">
        <v>1.5098036484771051</v>
      </c>
      <c r="L2">
        <v>1.6817928305074288</v>
      </c>
      <c r="M2">
        <v>1.7320508075688776</v>
      </c>
      <c r="N2">
        <v>1.9999999999999996</v>
      </c>
      <c r="O2">
        <v>0</v>
      </c>
      <c r="P2">
        <v>1.4740499999999999</v>
      </c>
      <c r="Q2">
        <v>844.39202999999998</v>
      </c>
      <c r="R2">
        <v>1136.9000000000001</v>
      </c>
      <c r="S2">
        <v>1</v>
      </c>
      <c r="T2">
        <v>0.1227</v>
      </c>
      <c r="U2">
        <v>7.2249999999999995E-2</v>
      </c>
      <c r="V2">
        <v>1</v>
      </c>
      <c r="W2">
        <v>0</v>
      </c>
      <c r="X2">
        <v>0</v>
      </c>
      <c r="Y2">
        <v>0</v>
      </c>
      <c r="Z2">
        <v>0.58243351635270901</v>
      </c>
      <c r="AA2" t="s">
        <v>1098</v>
      </c>
      <c r="AB2">
        <v>3</v>
      </c>
      <c r="AC2">
        <v>1</v>
      </c>
    </row>
    <row r="3" spans="1:29" x14ac:dyDescent="0.3">
      <c r="A3" t="s">
        <v>115</v>
      </c>
      <c r="B3" s="1">
        <v>3458113.49737</v>
      </c>
      <c r="C3" s="1">
        <v>5927195.6111599999</v>
      </c>
      <c r="D3" t="s">
        <v>372</v>
      </c>
      <c r="E3">
        <v>11.932</v>
      </c>
      <c r="F3">
        <v>54.570999999999898</v>
      </c>
      <c r="G3" t="s">
        <v>1089</v>
      </c>
      <c r="H3" t="s">
        <v>1089</v>
      </c>
      <c r="I3">
        <v>3</v>
      </c>
      <c r="J3">
        <v>3</v>
      </c>
      <c r="K3">
        <v>1.5098036484771051</v>
      </c>
      <c r="L3">
        <v>1.6817928305074288</v>
      </c>
      <c r="M3">
        <v>1.5098036484771051</v>
      </c>
      <c r="N3">
        <v>1.6817928305074288</v>
      </c>
      <c r="O3">
        <v>0</v>
      </c>
      <c r="P3">
        <v>0.14278799</v>
      </c>
      <c r="Q3">
        <v>78.565398999999999</v>
      </c>
      <c r="R3">
        <v>40.060699</v>
      </c>
      <c r="S3">
        <v>1</v>
      </c>
      <c r="T3">
        <v>4.138E-2</v>
      </c>
      <c r="U3">
        <v>0.01</v>
      </c>
      <c r="V3">
        <v>1</v>
      </c>
      <c r="W3">
        <v>0</v>
      </c>
      <c r="X3">
        <v>0</v>
      </c>
      <c r="Y3">
        <v>0</v>
      </c>
      <c r="Z3">
        <v>0.71399684124532392</v>
      </c>
      <c r="AA3" t="s">
        <v>1098</v>
      </c>
      <c r="AB3">
        <v>3</v>
      </c>
      <c r="AC3">
        <v>1</v>
      </c>
    </row>
    <row r="4" spans="1:29" x14ac:dyDescent="0.3">
      <c r="A4" t="s">
        <v>87</v>
      </c>
      <c r="B4" s="1">
        <v>1615161.1695000001</v>
      </c>
      <c r="C4" s="1">
        <v>2588085.18774</v>
      </c>
      <c r="D4" t="s">
        <v>372</v>
      </c>
      <c r="E4">
        <v>12.3059999999999</v>
      </c>
      <c r="F4">
        <v>55.578000000000003</v>
      </c>
      <c r="G4" t="s">
        <v>1093</v>
      </c>
      <c r="H4" t="s">
        <v>1093</v>
      </c>
      <c r="I4">
        <v>2</v>
      </c>
      <c r="J4">
        <v>2</v>
      </c>
      <c r="K4">
        <v>1.3160740129524926</v>
      </c>
      <c r="L4">
        <v>1.4142135623730949</v>
      </c>
      <c r="M4">
        <v>1.3160740129524926</v>
      </c>
      <c r="N4">
        <v>1.4142135623730949</v>
      </c>
      <c r="O4">
        <v>0</v>
      </c>
      <c r="P4">
        <v>1.5260899999999999</v>
      </c>
      <c r="Q4">
        <v>1045.78</v>
      </c>
      <c r="R4">
        <v>928.72900000000004</v>
      </c>
      <c r="S4">
        <v>1</v>
      </c>
      <c r="T4">
        <v>8.6660000000000001E-2</v>
      </c>
      <c r="U4">
        <v>4.6280000000000002E-2</v>
      </c>
      <c r="V4">
        <v>1</v>
      </c>
      <c r="W4">
        <v>0</v>
      </c>
      <c r="X4">
        <v>0</v>
      </c>
      <c r="Y4">
        <v>0</v>
      </c>
      <c r="Z4">
        <v>0.60236961896575603</v>
      </c>
      <c r="AA4" t="s">
        <v>1098</v>
      </c>
      <c r="AB4">
        <v>3</v>
      </c>
      <c r="AC4">
        <v>1</v>
      </c>
    </row>
    <row r="5" spans="1:29" x14ac:dyDescent="0.3">
      <c r="A5" t="s">
        <v>88</v>
      </c>
      <c r="B5" s="1">
        <v>3863287.1672</v>
      </c>
      <c r="C5" s="1">
        <v>6206116.2218899997</v>
      </c>
      <c r="D5" t="s">
        <v>372</v>
      </c>
      <c r="E5">
        <v>12.275</v>
      </c>
      <c r="F5">
        <v>55.563000000000002</v>
      </c>
      <c r="G5" t="s">
        <v>1089</v>
      </c>
      <c r="H5" t="s">
        <v>1089</v>
      </c>
      <c r="I5">
        <v>3</v>
      </c>
      <c r="J5">
        <v>3</v>
      </c>
      <c r="K5">
        <v>1.5098036484771051</v>
      </c>
      <c r="L5">
        <v>1.6817928305074288</v>
      </c>
      <c r="M5">
        <v>1.5098036484771051</v>
      </c>
      <c r="N5">
        <v>1.6817928305074288</v>
      </c>
      <c r="O5">
        <v>0</v>
      </c>
      <c r="P5">
        <v>1.4196899000000001</v>
      </c>
      <c r="Q5">
        <v>971.29796999999996</v>
      </c>
      <c r="R5">
        <v>696.81597999999997</v>
      </c>
      <c r="S5">
        <v>1</v>
      </c>
      <c r="T5">
        <v>5.9040000000000002E-2</v>
      </c>
      <c r="U5">
        <v>4.718E-2</v>
      </c>
      <c r="V5">
        <v>1</v>
      </c>
      <c r="W5">
        <v>0</v>
      </c>
      <c r="X5">
        <v>0</v>
      </c>
      <c r="Y5">
        <v>0</v>
      </c>
      <c r="Z5">
        <v>0.6064340944108525</v>
      </c>
      <c r="AA5" t="s">
        <v>1098</v>
      </c>
      <c r="AB5">
        <v>3</v>
      </c>
      <c r="AC5">
        <v>1</v>
      </c>
    </row>
    <row r="6" spans="1:29" x14ac:dyDescent="0.3">
      <c r="A6" t="s">
        <v>85</v>
      </c>
      <c r="B6" s="1">
        <v>3641805.3597800001</v>
      </c>
      <c r="C6" s="1">
        <v>5201080.13454</v>
      </c>
      <c r="D6" t="s">
        <v>372</v>
      </c>
      <c r="E6">
        <v>14.696</v>
      </c>
      <c r="F6">
        <v>55.104999999999897</v>
      </c>
      <c r="G6" t="s">
        <v>1089</v>
      </c>
      <c r="H6" t="s">
        <v>1089</v>
      </c>
      <c r="I6">
        <v>3</v>
      </c>
      <c r="J6">
        <v>3</v>
      </c>
      <c r="K6">
        <v>1.5098036484771051</v>
      </c>
      <c r="L6">
        <v>1.6817928305074288</v>
      </c>
      <c r="M6">
        <v>1.5098036484771051</v>
      </c>
      <c r="N6">
        <v>1.6817928305074288</v>
      </c>
      <c r="O6">
        <v>0</v>
      </c>
      <c r="P6">
        <v>1.16499</v>
      </c>
      <c r="Q6">
        <v>413.10199</v>
      </c>
      <c r="R6">
        <v>178.50200000000001</v>
      </c>
      <c r="S6">
        <v>1</v>
      </c>
      <c r="T6">
        <v>6.8000000000000005E-2</v>
      </c>
      <c r="U6">
        <v>1.0800000000000001E-2</v>
      </c>
      <c r="V6">
        <v>1</v>
      </c>
      <c r="W6">
        <v>0</v>
      </c>
      <c r="X6">
        <v>0</v>
      </c>
      <c r="Y6">
        <v>0</v>
      </c>
      <c r="Z6">
        <v>0.4281598330269345</v>
      </c>
      <c r="AA6" t="s">
        <v>1100</v>
      </c>
      <c r="AB6">
        <v>2</v>
      </c>
      <c r="AC6">
        <v>1</v>
      </c>
    </row>
    <row r="7" spans="1:29" x14ac:dyDescent="0.3">
      <c r="A7" t="s">
        <v>89</v>
      </c>
      <c r="B7" s="1">
        <v>8243490.5300599998</v>
      </c>
      <c r="C7" s="1">
        <v>13304743.7904</v>
      </c>
      <c r="D7" t="s">
        <v>372</v>
      </c>
      <c r="E7">
        <v>12.199</v>
      </c>
      <c r="F7">
        <v>55.448999999999899</v>
      </c>
      <c r="G7" t="s">
        <v>1089</v>
      </c>
      <c r="H7" t="s">
        <v>1090</v>
      </c>
      <c r="I7">
        <v>3</v>
      </c>
      <c r="J7">
        <v>4</v>
      </c>
      <c r="K7">
        <v>1.5098036484771051</v>
      </c>
      <c r="L7">
        <v>1.6817928305074288</v>
      </c>
      <c r="M7">
        <v>1.7320508075688776</v>
      </c>
      <c r="N7">
        <v>1.9999999999999996</v>
      </c>
      <c r="O7">
        <v>0</v>
      </c>
      <c r="P7">
        <v>1.0085599999999999</v>
      </c>
      <c r="Q7">
        <v>505.80898999999999</v>
      </c>
      <c r="R7">
        <v>292.96899000000002</v>
      </c>
      <c r="S7">
        <v>1</v>
      </c>
      <c r="T7">
        <v>3.8289999999999998E-2</v>
      </c>
      <c r="U7">
        <v>2.4E-2</v>
      </c>
      <c r="V7">
        <v>1</v>
      </c>
      <c r="W7">
        <v>0</v>
      </c>
      <c r="X7">
        <v>0</v>
      </c>
      <c r="Y7">
        <v>0</v>
      </c>
      <c r="Z7">
        <v>0.61396968212483194</v>
      </c>
      <c r="AA7" t="s">
        <v>1098</v>
      </c>
      <c r="AB7">
        <v>3</v>
      </c>
      <c r="AC7">
        <v>1</v>
      </c>
    </row>
    <row r="8" spans="1:29" x14ac:dyDescent="0.3">
      <c r="A8" t="s">
        <v>72</v>
      </c>
      <c r="B8" s="1">
        <v>1091716.82186</v>
      </c>
      <c r="C8" s="1">
        <v>1765203.68539</v>
      </c>
      <c r="D8" t="s">
        <v>372</v>
      </c>
      <c r="E8">
        <v>12.566000000000001</v>
      </c>
      <c r="F8">
        <v>55.854999999999897</v>
      </c>
      <c r="G8" t="s">
        <v>1093</v>
      </c>
      <c r="H8" t="s">
        <v>1093</v>
      </c>
      <c r="I8">
        <v>2</v>
      </c>
      <c r="J8">
        <v>2</v>
      </c>
      <c r="K8">
        <v>1.3160740129524926</v>
      </c>
      <c r="L8">
        <v>1.4142135623730949</v>
      </c>
      <c r="M8">
        <v>1.3160740129524926</v>
      </c>
      <c r="N8">
        <v>1.4142135623730949</v>
      </c>
      <c r="O8">
        <v>0</v>
      </c>
      <c r="P8">
        <v>0.78484801999999998</v>
      </c>
      <c r="Q8">
        <v>821.30402000000004</v>
      </c>
      <c r="R8">
        <v>864.93499999999995</v>
      </c>
      <c r="S8">
        <v>1</v>
      </c>
      <c r="T8">
        <v>1.4999999999999999E-2</v>
      </c>
      <c r="U8">
        <v>5.4999999999999997E-3</v>
      </c>
      <c r="V8">
        <v>1</v>
      </c>
      <c r="W8">
        <v>0</v>
      </c>
      <c r="X8">
        <v>0</v>
      </c>
      <c r="Y8">
        <v>0</v>
      </c>
      <c r="Z8">
        <v>0.61690618853207235</v>
      </c>
      <c r="AA8" t="s">
        <v>1098</v>
      </c>
      <c r="AB8">
        <v>3</v>
      </c>
      <c r="AC8">
        <v>1</v>
      </c>
    </row>
    <row r="9" spans="1:29" x14ac:dyDescent="0.3">
      <c r="A9" t="s">
        <v>52</v>
      </c>
      <c r="B9" s="1">
        <v>3180837.7435099999</v>
      </c>
      <c r="C9" s="1">
        <v>6234691.63124</v>
      </c>
      <c r="D9" t="s">
        <v>372</v>
      </c>
      <c r="E9">
        <v>9.5139999999999905</v>
      </c>
      <c r="F9">
        <v>55.5</v>
      </c>
      <c r="G9" t="s">
        <v>1089</v>
      </c>
      <c r="H9" t="s">
        <v>1089</v>
      </c>
      <c r="I9">
        <v>3</v>
      </c>
      <c r="J9">
        <v>3</v>
      </c>
      <c r="K9">
        <v>1.5098036484771051</v>
      </c>
      <c r="L9">
        <v>1.6817928305074288</v>
      </c>
      <c r="M9">
        <v>1.5098036484771051</v>
      </c>
      <c r="N9">
        <v>1.6817928305074288</v>
      </c>
      <c r="O9">
        <v>0</v>
      </c>
      <c r="P9">
        <v>0.87372802999999999</v>
      </c>
      <c r="Q9">
        <v>550.52002000000005</v>
      </c>
      <c r="R9">
        <v>234.352</v>
      </c>
      <c r="S9">
        <v>1</v>
      </c>
      <c r="T9">
        <v>6.9599999999999995E-2</v>
      </c>
      <c r="U9">
        <v>2.4199999999999999E-2</v>
      </c>
      <c r="V9">
        <v>1</v>
      </c>
      <c r="W9">
        <v>0</v>
      </c>
      <c r="X9">
        <v>0</v>
      </c>
      <c r="Y9">
        <v>0</v>
      </c>
      <c r="Z9">
        <v>0.96007848685803276</v>
      </c>
      <c r="AA9" t="s">
        <v>1101</v>
      </c>
      <c r="AB9">
        <v>4</v>
      </c>
      <c r="AC9">
        <v>1</v>
      </c>
    </row>
    <row r="10" spans="1:29" x14ac:dyDescent="0.3">
      <c r="A10" t="s">
        <v>18</v>
      </c>
      <c r="B10" s="1">
        <v>553965.38375200005</v>
      </c>
      <c r="C10" s="1">
        <v>1050892.3375599999</v>
      </c>
      <c r="D10" t="s">
        <v>372</v>
      </c>
      <c r="E10">
        <v>10.2989999999999</v>
      </c>
      <c r="F10">
        <v>56.219999999999899</v>
      </c>
      <c r="G10" t="s">
        <v>1092</v>
      </c>
      <c r="H10" t="s">
        <v>1093</v>
      </c>
      <c r="I10">
        <v>1</v>
      </c>
      <c r="J10">
        <v>2</v>
      </c>
      <c r="K10">
        <v>1.1472026904398771</v>
      </c>
      <c r="L10">
        <v>1.189207115002721</v>
      </c>
      <c r="M10">
        <v>1.3160740129524926</v>
      </c>
      <c r="N10">
        <v>1.4142135623730949</v>
      </c>
      <c r="O10">
        <v>0</v>
      </c>
      <c r="P10">
        <v>0.62409998</v>
      </c>
      <c r="Q10">
        <v>703.27301</v>
      </c>
      <c r="R10">
        <v>616.52599999999995</v>
      </c>
      <c r="S10">
        <v>1</v>
      </c>
      <c r="T10">
        <v>4.1820000000000003E-2</v>
      </c>
      <c r="U10">
        <v>1.4999999999999999E-2</v>
      </c>
      <c r="V10">
        <v>1</v>
      </c>
      <c r="W10">
        <v>0</v>
      </c>
      <c r="X10">
        <v>0</v>
      </c>
      <c r="Y10">
        <v>0</v>
      </c>
      <c r="Z10">
        <v>0.89703611161101859</v>
      </c>
      <c r="AA10" t="s">
        <v>1101</v>
      </c>
      <c r="AB10">
        <v>4</v>
      </c>
      <c r="AC10">
        <v>1</v>
      </c>
    </row>
    <row r="11" spans="1:29" x14ac:dyDescent="0.3">
      <c r="A11" t="s">
        <v>58</v>
      </c>
      <c r="B11" s="1">
        <v>3299614.4476100001</v>
      </c>
      <c r="C11" s="1">
        <v>5213934.4378000004</v>
      </c>
      <c r="D11" t="s">
        <v>372</v>
      </c>
      <c r="E11">
        <v>12.645</v>
      </c>
      <c r="F11">
        <v>55.658999999999899</v>
      </c>
      <c r="G11" t="s">
        <v>1089</v>
      </c>
      <c r="H11" t="s">
        <v>1089</v>
      </c>
      <c r="I11">
        <v>3</v>
      </c>
      <c r="J11">
        <v>3</v>
      </c>
      <c r="K11">
        <v>1.5098036484771051</v>
      </c>
      <c r="L11">
        <v>1.6817928305074288</v>
      </c>
      <c r="M11">
        <v>1.5098036484771051</v>
      </c>
      <c r="N11">
        <v>1.6817928305074288</v>
      </c>
      <c r="O11">
        <v>0</v>
      </c>
      <c r="P11">
        <v>3.8607100000000001</v>
      </c>
      <c r="Q11">
        <v>3743.74</v>
      </c>
      <c r="R11">
        <v>3660.8101000000001</v>
      </c>
      <c r="S11">
        <v>1</v>
      </c>
      <c r="T11">
        <v>2.852E-2</v>
      </c>
      <c r="U11">
        <v>5.0999999999999995E-3</v>
      </c>
      <c r="V11">
        <v>1</v>
      </c>
      <c r="W11">
        <v>0</v>
      </c>
      <c r="X11">
        <v>0</v>
      </c>
      <c r="Y11">
        <v>0</v>
      </c>
      <c r="Z11">
        <v>0.58016474972601539</v>
      </c>
      <c r="AA11" t="s">
        <v>1098</v>
      </c>
      <c r="AB11">
        <v>3</v>
      </c>
      <c r="AC11">
        <v>1</v>
      </c>
    </row>
    <row r="12" spans="1:29" x14ac:dyDescent="0.3">
      <c r="A12" t="s">
        <v>59</v>
      </c>
      <c r="B12" s="1">
        <v>12624257.138699999</v>
      </c>
      <c r="C12" s="1">
        <v>19996415.809599999</v>
      </c>
      <c r="D12" t="s">
        <v>372</v>
      </c>
      <c r="E12">
        <v>12.64</v>
      </c>
      <c r="F12">
        <v>55.658000000000001</v>
      </c>
      <c r="G12" t="s">
        <v>1090</v>
      </c>
      <c r="H12" t="s">
        <v>1090</v>
      </c>
      <c r="I12">
        <v>4</v>
      </c>
      <c r="J12">
        <v>4</v>
      </c>
      <c r="K12">
        <v>1.7320508075688776</v>
      </c>
      <c r="L12">
        <v>1.9999999999999996</v>
      </c>
      <c r="M12">
        <v>1.7320508075688776</v>
      </c>
      <c r="N12">
        <v>1.9999999999999996</v>
      </c>
      <c r="O12">
        <v>0</v>
      </c>
      <c r="P12">
        <v>4.3244999999999996</v>
      </c>
      <c r="Q12">
        <v>3956.45</v>
      </c>
      <c r="R12">
        <v>3661.1799000000001</v>
      </c>
      <c r="S12">
        <v>1</v>
      </c>
      <c r="T12">
        <v>5.0630000000000001E-2</v>
      </c>
      <c r="U12">
        <v>2.0210000000000002E-2</v>
      </c>
      <c r="V12">
        <v>1</v>
      </c>
      <c r="W12">
        <v>0</v>
      </c>
      <c r="X12">
        <v>0</v>
      </c>
      <c r="Y12">
        <v>0</v>
      </c>
      <c r="Z12">
        <v>0.58396772102339789</v>
      </c>
      <c r="AA12" t="s">
        <v>1098</v>
      </c>
      <c r="AB12">
        <v>3</v>
      </c>
      <c r="AC12">
        <v>1</v>
      </c>
    </row>
    <row r="13" spans="1:29" x14ac:dyDescent="0.3">
      <c r="A13" t="s">
        <v>124</v>
      </c>
      <c r="B13" s="1">
        <v>1137786.7570700001</v>
      </c>
      <c r="C13" s="1">
        <v>1802820.4386</v>
      </c>
      <c r="D13" t="s">
        <v>372</v>
      </c>
      <c r="E13">
        <v>12.59</v>
      </c>
      <c r="F13">
        <v>55.719000000000001</v>
      </c>
      <c r="G13" t="s">
        <v>1093</v>
      </c>
      <c r="H13" t="s">
        <v>1093</v>
      </c>
      <c r="I13">
        <v>2</v>
      </c>
      <c r="J13">
        <v>2</v>
      </c>
      <c r="K13">
        <v>1.3160740129524926</v>
      </c>
      <c r="L13">
        <v>1.4142135623730949</v>
      </c>
      <c r="M13">
        <v>1.3160740129524926</v>
      </c>
      <c r="N13">
        <v>1.4142135623730949</v>
      </c>
      <c r="O13">
        <v>0</v>
      </c>
      <c r="P13">
        <v>6.4453500999999997</v>
      </c>
      <c r="Q13">
        <v>6224.4502000000002</v>
      </c>
      <c r="R13">
        <v>4518.2002000000002</v>
      </c>
      <c r="S13">
        <v>1</v>
      </c>
      <c r="T13">
        <v>9.8890000000000006E-2</v>
      </c>
      <c r="U13">
        <v>6.1939999999999995E-2</v>
      </c>
      <c r="V13">
        <v>1</v>
      </c>
      <c r="W13">
        <v>0</v>
      </c>
      <c r="X13">
        <v>0</v>
      </c>
      <c r="Y13">
        <v>0</v>
      </c>
      <c r="Z13">
        <v>0.58449764632748757</v>
      </c>
      <c r="AA13" t="s">
        <v>1098</v>
      </c>
      <c r="AB13">
        <v>3</v>
      </c>
      <c r="AC13">
        <v>1</v>
      </c>
    </row>
    <row r="14" spans="1:29" x14ac:dyDescent="0.3">
      <c r="A14" t="s">
        <v>125</v>
      </c>
      <c r="B14" s="1">
        <v>11146829.1943</v>
      </c>
      <c r="C14" s="1">
        <v>17646691.478</v>
      </c>
      <c r="D14" t="s">
        <v>372</v>
      </c>
      <c r="E14">
        <v>12.654</v>
      </c>
      <c r="F14">
        <v>55.64</v>
      </c>
      <c r="G14" t="s">
        <v>1090</v>
      </c>
      <c r="H14" t="s">
        <v>1090</v>
      </c>
      <c r="I14">
        <v>4</v>
      </c>
      <c r="J14">
        <v>4</v>
      </c>
      <c r="K14">
        <v>1.7320508075688776</v>
      </c>
      <c r="L14">
        <v>1.9999999999999996</v>
      </c>
      <c r="M14">
        <v>1.7320508075688776</v>
      </c>
      <c r="N14">
        <v>1.9999999999999996</v>
      </c>
      <c r="O14">
        <v>0</v>
      </c>
      <c r="P14">
        <v>2.36653</v>
      </c>
      <c r="Q14">
        <v>2162.4699999999998</v>
      </c>
      <c r="R14">
        <v>2953.1799000000001</v>
      </c>
      <c r="S14">
        <v>1</v>
      </c>
      <c r="T14">
        <v>9.6250000000000002E-2</v>
      </c>
      <c r="U14">
        <v>1.4999999999999999E-2</v>
      </c>
      <c r="V14">
        <v>1</v>
      </c>
      <c r="W14">
        <v>0</v>
      </c>
      <c r="X14">
        <v>0</v>
      </c>
      <c r="Y14">
        <v>0</v>
      </c>
      <c r="Z14">
        <v>0.58311311408842126</v>
      </c>
      <c r="AA14" t="s">
        <v>1098</v>
      </c>
      <c r="AB14">
        <v>3</v>
      </c>
      <c r="AC14">
        <v>1</v>
      </c>
    </row>
    <row r="15" spans="1:29" x14ac:dyDescent="0.3">
      <c r="A15" t="s">
        <v>2</v>
      </c>
      <c r="B15" s="1">
        <v>1722474.3647700001</v>
      </c>
      <c r="C15" s="1">
        <v>2451621.3613800001</v>
      </c>
      <c r="D15" t="s">
        <v>372</v>
      </c>
      <c r="E15">
        <v>15.146000000000001</v>
      </c>
      <c r="F15">
        <v>55.136000000000003</v>
      </c>
      <c r="G15" t="s">
        <v>1093</v>
      </c>
      <c r="H15" t="s">
        <v>1093</v>
      </c>
      <c r="I15">
        <v>2</v>
      </c>
      <c r="J15">
        <v>2</v>
      </c>
      <c r="K15">
        <v>1.3160740129524926</v>
      </c>
      <c r="L15">
        <v>1.4142135623730949</v>
      </c>
      <c r="M15">
        <v>1.3160740129524926</v>
      </c>
      <c r="N15">
        <v>1.4142135623730949</v>
      </c>
      <c r="O15">
        <v>0</v>
      </c>
      <c r="P15">
        <v>0.16198398999999999</v>
      </c>
      <c r="Q15">
        <v>75.036300999999995</v>
      </c>
      <c r="R15">
        <v>77.669403000000003</v>
      </c>
      <c r="S15">
        <v>1</v>
      </c>
      <c r="T15">
        <v>4.1829999999999999E-2</v>
      </c>
      <c r="U15">
        <v>2.01E-2</v>
      </c>
      <c r="V15">
        <v>1</v>
      </c>
      <c r="W15">
        <v>0</v>
      </c>
      <c r="X15">
        <v>0</v>
      </c>
      <c r="Y15">
        <v>0</v>
      </c>
      <c r="Z15">
        <v>0.42331370006041402</v>
      </c>
      <c r="AA15" t="s">
        <v>1100</v>
      </c>
      <c r="AB15">
        <v>2</v>
      </c>
      <c r="AC15">
        <v>1</v>
      </c>
    </row>
    <row r="16" spans="1:29" x14ac:dyDescent="0.3">
      <c r="A16" t="s">
        <v>81</v>
      </c>
      <c r="B16" s="1">
        <v>1943829.4547999999</v>
      </c>
      <c r="C16" s="1">
        <v>2769619.7484499998</v>
      </c>
      <c r="D16" t="s">
        <v>372</v>
      </c>
      <c r="E16">
        <v>14.983000000000001</v>
      </c>
      <c r="F16">
        <v>55.201000000000001</v>
      </c>
      <c r="G16" t="s">
        <v>1093</v>
      </c>
      <c r="H16" t="s">
        <v>1093</v>
      </c>
      <c r="I16">
        <v>2</v>
      </c>
      <c r="J16">
        <v>2</v>
      </c>
      <c r="K16">
        <v>1.3160740129524926</v>
      </c>
      <c r="L16">
        <v>1.4142135623730949</v>
      </c>
      <c r="M16">
        <v>1.3160740129524926</v>
      </c>
      <c r="N16">
        <v>1.4142135623730949</v>
      </c>
      <c r="O16">
        <v>0</v>
      </c>
      <c r="P16">
        <v>9.9281700000000001E-2</v>
      </c>
      <c r="Q16">
        <v>59.053500999999997</v>
      </c>
      <c r="R16">
        <v>36.767600999999999</v>
      </c>
      <c r="S16">
        <v>1</v>
      </c>
      <c r="T16">
        <v>1.7999999999999999E-2</v>
      </c>
      <c r="U16">
        <v>1.6999999999999999E-3</v>
      </c>
      <c r="V16">
        <v>1</v>
      </c>
      <c r="W16">
        <v>0</v>
      </c>
      <c r="X16">
        <v>0</v>
      </c>
      <c r="Y16">
        <v>0</v>
      </c>
      <c r="Z16">
        <v>0.42482651531533933</v>
      </c>
      <c r="AA16" t="s">
        <v>1100</v>
      </c>
      <c r="AB16">
        <v>2</v>
      </c>
      <c r="AC16">
        <v>1</v>
      </c>
    </row>
    <row r="17" spans="1:29" x14ac:dyDescent="0.3">
      <c r="A17" t="s">
        <v>82</v>
      </c>
      <c r="B17" s="1">
        <v>115099.010028</v>
      </c>
      <c r="C17" s="1">
        <v>165134.62725600001</v>
      </c>
      <c r="D17" t="s">
        <v>372</v>
      </c>
      <c r="E17">
        <v>14.807</v>
      </c>
      <c r="F17">
        <v>55.273000000000003</v>
      </c>
      <c r="G17" t="s">
        <v>1092</v>
      </c>
      <c r="H17" t="s">
        <v>1092</v>
      </c>
      <c r="I17">
        <v>1</v>
      </c>
      <c r="J17">
        <v>1</v>
      </c>
      <c r="K17">
        <v>1.1472026904398771</v>
      </c>
      <c r="L17">
        <v>1.189207115002721</v>
      </c>
      <c r="M17">
        <v>1.1472026904398771</v>
      </c>
      <c r="N17">
        <v>1.189207115002721</v>
      </c>
      <c r="O17">
        <v>0</v>
      </c>
      <c r="P17">
        <v>0.13735000999999999</v>
      </c>
      <c r="Q17">
        <v>74.732803000000004</v>
      </c>
      <c r="R17">
        <v>50.302799</v>
      </c>
      <c r="S17">
        <v>1</v>
      </c>
      <c r="T17">
        <v>3.1E-2</v>
      </c>
      <c r="U17">
        <v>4.7999999999999996E-3</v>
      </c>
      <c r="V17">
        <v>1</v>
      </c>
      <c r="W17">
        <v>0</v>
      </c>
      <c r="X17">
        <v>0</v>
      </c>
      <c r="Y17">
        <v>0</v>
      </c>
      <c r="Z17">
        <v>0.4347180502753924</v>
      </c>
      <c r="AA17" t="s">
        <v>1100</v>
      </c>
      <c r="AB17">
        <v>2</v>
      </c>
      <c r="AC17">
        <v>1</v>
      </c>
    </row>
    <row r="18" spans="1:29" x14ac:dyDescent="0.3">
      <c r="A18" t="s">
        <v>83</v>
      </c>
      <c r="B18" s="1">
        <v>559767.13291199994</v>
      </c>
      <c r="C18" s="1">
        <v>804924.06258699996</v>
      </c>
      <c r="D18" t="s">
        <v>372</v>
      </c>
      <c r="E18">
        <v>14.778</v>
      </c>
      <c r="F18">
        <v>55.290999999999897</v>
      </c>
      <c r="G18" t="s">
        <v>1092</v>
      </c>
      <c r="H18" t="s">
        <v>1092</v>
      </c>
      <c r="I18">
        <v>1</v>
      </c>
      <c r="J18">
        <v>1</v>
      </c>
      <c r="K18">
        <v>1.1472026904398771</v>
      </c>
      <c r="L18">
        <v>1.189207115002721</v>
      </c>
      <c r="M18">
        <v>1.1472026904398771</v>
      </c>
      <c r="N18">
        <v>1.189207115002721</v>
      </c>
      <c r="O18">
        <v>0</v>
      </c>
      <c r="P18">
        <v>0.14950101000000002</v>
      </c>
      <c r="Q18">
        <v>111.06</v>
      </c>
      <c r="R18">
        <v>59.0336</v>
      </c>
      <c r="S18">
        <v>1</v>
      </c>
      <c r="T18">
        <v>4.2000000000000003E-2</v>
      </c>
      <c r="U18">
        <v>5.4000000000000003E-3</v>
      </c>
      <c r="V18">
        <v>1</v>
      </c>
      <c r="W18">
        <v>0</v>
      </c>
      <c r="X18">
        <v>0</v>
      </c>
      <c r="Y18">
        <v>0</v>
      </c>
      <c r="Z18">
        <v>0.43796235123640376</v>
      </c>
      <c r="AA18" t="s">
        <v>1100</v>
      </c>
      <c r="AB18">
        <v>2</v>
      </c>
      <c r="AC18">
        <v>1</v>
      </c>
    </row>
    <row r="19" spans="1:29" x14ac:dyDescent="0.3">
      <c r="A19" t="s">
        <v>84</v>
      </c>
      <c r="B19" s="1">
        <v>106935.55548700001</v>
      </c>
      <c r="C19" s="1">
        <v>152212.61562299999</v>
      </c>
      <c r="D19" t="s">
        <v>372</v>
      </c>
      <c r="E19">
        <v>15.113</v>
      </c>
      <c r="F19">
        <v>55.033000000000001</v>
      </c>
      <c r="G19" t="s">
        <v>1092</v>
      </c>
      <c r="H19" t="s">
        <v>1092</v>
      </c>
      <c r="I19">
        <v>1</v>
      </c>
      <c r="J19">
        <v>1</v>
      </c>
      <c r="K19">
        <v>1.1472026904398771</v>
      </c>
      <c r="L19">
        <v>1.189207115002721</v>
      </c>
      <c r="M19">
        <v>1.1472026904398771</v>
      </c>
      <c r="N19">
        <v>1.189207115002721</v>
      </c>
      <c r="O19">
        <v>0</v>
      </c>
      <c r="P19">
        <v>9.8000800999999998E-2</v>
      </c>
      <c r="Q19">
        <v>102.086</v>
      </c>
      <c r="R19">
        <v>59.527400999999998</v>
      </c>
      <c r="S19">
        <v>1</v>
      </c>
      <c r="T19">
        <v>3.9E-2</v>
      </c>
      <c r="U19">
        <v>5.0000000000000001E-3</v>
      </c>
      <c r="V19">
        <v>1</v>
      </c>
      <c r="W19">
        <v>0</v>
      </c>
      <c r="X19">
        <v>0</v>
      </c>
      <c r="Y19">
        <v>0</v>
      </c>
      <c r="Z19">
        <v>0.423405105344071</v>
      </c>
      <c r="AA19" t="s">
        <v>1100</v>
      </c>
      <c r="AB19">
        <v>2</v>
      </c>
      <c r="AC19">
        <v>1</v>
      </c>
    </row>
    <row r="20" spans="1:29" x14ac:dyDescent="0.3">
      <c r="A20" t="s">
        <v>119</v>
      </c>
      <c r="B20" s="1">
        <v>2047124.81</v>
      </c>
      <c r="C20" s="1">
        <v>3292335.4860399999</v>
      </c>
      <c r="D20" t="s">
        <v>372</v>
      </c>
      <c r="E20">
        <v>12.474</v>
      </c>
      <c r="F20">
        <v>54.951000000000001</v>
      </c>
      <c r="G20" t="s">
        <v>1093</v>
      </c>
      <c r="H20" t="s">
        <v>1089</v>
      </c>
      <c r="I20">
        <v>2</v>
      </c>
      <c r="J20">
        <v>3</v>
      </c>
      <c r="K20">
        <v>1.3160740129524926</v>
      </c>
      <c r="L20">
        <v>1.4142135623730949</v>
      </c>
      <c r="M20">
        <v>1.5098036484771051</v>
      </c>
      <c r="N20">
        <v>1.6817928305074288</v>
      </c>
      <c r="O20">
        <v>0</v>
      </c>
      <c r="P20">
        <v>3.5381802000000004E-2</v>
      </c>
      <c r="Q20">
        <v>44.303600000000003</v>
      </c>
      <c r="R20">
        <v>30.546600000000002</v>
      </c>
      <c r="S20">
        <v>1</v>
      </c>
      <c r="T20">
        <v>7.5200000000000003E-2</v>
      </c>
      <c r="U20">
        <v>2.4199999999999999E-2</v>
      </c>
      <c r="V20">
        <v>1</v>
      </c>
      <c r="W20">
        <v>0</v>
      </c>
      <c r="X20">
        <v>0</v>
      </c>
      <c r="Y20">
        <v>0</v>
      </c>
      <c r="Z20">
        <v>0.60827296408957099</v>
      </c>
      <c r="AA20" t="s">
        <v>1098</v>
      </c>
      <c r="AB20">
        <v>3</v>
      </c>
      <c r="AC20">
        <v>1</v>
      </c>
    </row>
    <row r="21" spans="1:29" x14ac:dyDescent="0.3">
      <c r="A21" t="s">
        <v>67</v>
      </c>
      <c r="B21" s="1">
        <v>3017177.3122899998</v>
      </c>
      <c r="C21" s="1">
        <v>4987482.8684299998</v>
      </c>
      <c r="D21" t="s">
        <v>372</v>
      </c>
      <c r="E21">
        <v>12.538</v>
      </c>
      <c r="F21">
        <v>55.957000000000001</v>
      </c>
      <c r="G21" t="s">
        <v>1089</v>
      </c>
      <c r="H21" t="s">
        <v>1089</v>
      </c>
      <c r="I21">
        <v>3</v>
      </c>
      <c r="J21">
        <v>3</v>
      </c>
      <c r="K21">
        <v>1.5098036484771051</v>
      </c>
      <c r="L21">
        <v>1.6817928305074288</v>
      </c>
      <c r="M21">
        <v>1.5098036484771051</v>
      </c>
      <c r="N21">
        <v>1.6817928305074288</v>
      </c>
      <c r="O21">
        <v>0</v>
      </c>
      <c r="P21">
        <v>0.59970897999999995</v>
      </c>
      <c r="Q21">
        <v>647.04796999999996</v>
      </c>
      <c r="R21">
        <v>599.49901999999997</v>
      </c>
      <c r="S21">
        <v>1</v>
      </c>
      <c r="T21">
        <v>6.0599999999999994E-3</v>
      </c>
      <c r="U21">
        <v>5.0499999999999998E-3</v>
      </c>
      <c r="V21">
        <v>1</v>
      </c>
      <c r="W21">
        <v>0</v>
      </c>
      <c r="X21">
        <v>0</v>
      </c>
      <c r="Y21">
        <v>0</v>
      </c>
      <c r="Z21">
        <v>0.65302942194158375</v>
      </c>
      <c r="AA21" t="s">
        <v>1098</v>
      </c>
      <c r="AB21">
        <v>3</v>
      </c>
      <c r="AC21">
        <v>1</v>
      </c>
    </row>
    <row r="22" spans="1:29" x14ac:dyDescent="0.3">
      <c r="A22" t="s">
        <v>68</v>
      </c>
      <c r="B22" s="1">
        <v>1179259.57384</v>
      </c>
      <c r="C22" s="1">
        <v>1945039.44998</v>
      </c>
      <c r="D22" t="s">
        <v>372</v>
      </c>
      <c r="E22">
        <v>12.532</v>
      </c>
      <c r="F22">
        <v>55.95</v>
      </c>
      <c r="G22" t="s">
        <v>1093</v>
      </c>
      <c r="H22" t="s">
        <v>1093</v>
      </c>
      <c r="I22">
        <v>2</v>
      </c>
      <c r="J22">
        <v>2</v>
      </c>
      <c r="K22">
        <v>1.3160740129524926</v>
      </c>
      <c r="L22">
        <v>1.4142135623730949</v>
      </c>
      <c r="M22">
        <v>1.3160740129524926</v>
      </c>
      <c r="N22">
        <v>1.4142135623730949</v>
      </c>
      <c r="O22">
        <v>0</v>
      </c>
      <c r="P22">
        <v>0.76559002999999992</v>
      </c>
      <c r="Q22">
        <v>585.48297000000002</v>
      </c>
      <c r="R22">
        <v>542.96600000000001</v>
      </c>
      <c r="S22">
        <v>1</v>
      </c>
      <c r="T22">
        <v>0.1232</v>
      </c>
      <c r="U22">
        <v>0.01</v>
      </c>
      <c r="V22">
        <v>1</v>
      </c>
      <c r="W22">
        <v>0</v>
      </c>
      <c r="X22">
        <v>0</v>
      </c>
      <c r="Y22">
        <v>0</v>
      </c>
      <c r="Z22">
        <v>0.64937346545884378</v>
      </c>
      <c r="AA22" t="s">
        <v>1098</v>
      </c>
      <c r="AB22">
        <v>3</v>
      </c>
      <c r="AC22">
        <v>1</v>
      </c>
    </row>
    <row r="23" spans="1:29" x14ac:dyDescent="0.3">
      <c r="A23" t="s">
        <v>74</v>
      </c>
      <c r="B23" s="1">
        <v>157794.882939</v>
      </c>
      <c r="C23" s="1">
        <v>266070.44745500002</v>
      </c>
      <c r="D23" t="s">
        <v>372</v>
      </c>
      <c r="E23">
        <v>12.0169999999999</v>
      </c>
      <c r="F23">
        <v>55.954000000000001</v>
      </c>
      <c r="G23" t="s">
        <v>1092</v>
      </c>
      <c r="H23" t="s">
        <v>1092</v>
      </c>
      <c r="I23">
        <v>1</v>
      </c>
      <c r="J23">
        <v>1</v>
      </c>
      <c r="K23">
        <v>1.1472026904398771</v>
      </c>
      <c r="L23">
        <v>1.189207115002721</v>
      </c>
      <c r="M23">
        <v>1.1472026904398771</v>
      </c>
      <c r="N23">
        <v>1.189207115002721</v>
      </c>
      <c r="O23">
        <v>0</v>
      </c>
      <c r="P23">
        <v>0.56941198999999998</v>
      </c>
      <c r="Q23">
        <v>215.74001000000001</v>
      </c>
      <c r="R23">
        <v>148.12</v>
      </c>
      <c r="S23">
        <v>1</v>
      </c>
      <c r="T23">
        <v>1.7999999999999999E-2</v>
      </c>
      <c r="U23">
        <v>5.7999999999999996E-3</v>
      </c>
      <c r="V23">
        <v>1</v>
      </c>
      <c r="W23">
        <v>0</v>
      </c>
      <c r="X23">
        <v>0</v>
      </c>
      <c r="Y23">
        <v>0</v>
      </c>
      <c r="Z23">
        <v>0.6861791871784394</v>
      </c>
      <c r="AA23" t="s">
        <v>1098</v>
      </c>
      <c r="AB23">
        <v>3</v>
      </c>
      <c r="AC23">
        <v>1</v>
      </c>
    </row>
    <row r="24" spans="1:29" x14ac:dyDescent="0.3">
      <c r="A24" t="s">
        <v>120</v>
      </c>
      <c r="B24" s="1">
        <v>430090.48669200001</v>
      </c>
      <c r="C24" s="1">
        <v>692450.85441399994</v>
      </c>
      <c r="D24" t="s">
        <v>372</v>
      </c>
      <c r="E24">
        <v>12.3889999999999</v>
      </c>
      <c r="F24">
        <v>54.965000000000003</v>
      </c>
      <c r="G24" t="s">
        <v>1092</v>
      </c>
      <c r="H24" t="s">
        <v>1092</v>
      </c>
      <c r="I24">
        <v>1</v>
      </c>
      <c r="J24">
        <v>1</v>
      </c>
      <c r="K24">
        <v>1.1472026904398771</v>
      </c>
      <c r="L24">
        <v>1.189207115002721</v>
      </c>
      <c r="M24">
        <v>1.1472026904398771</v>
      </c>
      <c r="N24">
        <v>1.189207115002721</v>
      </c>
      <c r="O24">
        <v>0</v>
      </c>
      <c r="P24">
        <v>1.25297E-2</v>
      </c>
      <c r="Q24">
        <v>40.708697999999998</v>
      </c>
      <c r="R24">
        <v>53.850498000000002</v>
      </c>
      <c r="S24">
        <v>1</v>
      </c>
      <c r="T24">
        <v>3.2799999999999996E-2</v>
      </c>
      <c r="U24">
        <v>2.63E-2</v>
      </c>
      <c r="V24">
        <v>1</v>
      </c>
      <c r="W24">
        <v>0</v>
      </c>
      <c r="X24">
        <v>0</v>
      </c>
      <c r="Y24">
        <v>0</v>
      </c>
      <c r="Z24">
        <v>0.61001202267904064</v>
      </c>
      <c r="AA24" t="s">
        <v>1098</v>
      </c>
      <c r="AB24">
        <v>3</v>
      </c>
      <c r="AC24">
        <v>1</v>
      </c>
    </row>
    <row r="25" spans="1:29" x14ac:dyDescent="0.3">
      <c r="A25" t="s">
        <v>40</v>
      </c>
      <c r="B25" s="1">
        <v>1636269.58323</v>
      </c>
      <c r="C25" s="1">
        <v>3168549.3295499999</v>
      </c>
      <c r="D25" t="s">
        <v>372</v>
      </c>
      <c r="E25">
        <v>10.077</v>
      </c>
      <c r="F25">
        <v>55.566000000000003</v>
      </c>
      <c r="G25" t="s">
        <v>1093</v>
      </c>
      <c r="H25" t="s">
        <v>1089</v>
      </c>
      <c r="I25">
        <v>2</v>
      </c>
      <c r="J25">
        <v>3</v>
      </c>
      <c r="K25">
        <v>1.3160740129524926</v>
      </c>
      <c r="L25">
        <v>1.4142135623730949</v>
      </c>
      <c r="M25">
        <v>1.5098036484771051</v>
      </c>
      <c r="N25">
        <v>1.6817928305074288</v>
      </c>
      <c r="O25">
        <v>0</v>
      </c>
      <c r="P25">
        <v>0.18353299999999997</v>
      </c>
      <c r="Q25">
        <v>82.518401999999995</v>
      </c>
      <c r="R25">
        <v>64.400299000000004</v>
      </c>
      <c r="S25">
        <v>1</v>
      </c>
      <c r="T25">
        <v>2.6800000000000001E-2</v>
      </c>
      <c r="U25">
        <v>8.0999999999999996E-3</v>
      </c>
      <c r="V25">
        <v>1</v>
      </c>
      <c r="W25">
        <v>0</v>
      </c>
      <c r="X25">
        <v>0</v>
      </c>
      <c r="Y25">
        <v>0</v>
      </c>
      <c r="Z25">
        <v>0.93644700239142509</v>
      </c>
      <c r="AA25" t="s">
        <v>1101</v>
      </c>
      <c r="AB25">
        <v>4</v>
      </c>
      <c r="AC25">
        <v>1</v>
      </c>
    </row>
    <row r="26" spans="1:29" x14ac:dyDescent="0.3">
      <c r="A26" t="s">
        <v>43</v>
      </c>
      <c r="B26" s="1">
        <v>477931.09373099997</v>
      </c>
      <c r="C26" s="1">
        <v>925739.03722399997</v>
      </c>
      <c r="D26" t="s">
        <v>372</v>
      </c>
      <c r="E26">
        <v>10.711</v>
      </c>
      <c r="F26">
        <v>54.942999999999898</v>
      </c>
      <c r="G26" t="s">
        <v>1092</v>
      </c>
      <c r="H26" t="s">
        <v>1092</v>
      </c>
      <c r="I26">
        <v>1</v>
      </c>
      <c r="J26">
        <v>1</v>
      </c>
      <c r="K26">
        <v>1.1472026904398771</v>
      </c>
      <c r="L26">
        <v>1.189207115002721</v>
      </c>
      <c r="M26">
        <v>1.1472026904398771</v>
      </c>
      <c r="N26">
        <v>1.189207115002721</v>
      </c>
      <c r="O26">
        <v>0</v>
      </c>
      <c r="P26">
        <v>0.34890701000000002</v>
      </c>
      <c r="Q26">
        <v>134.07001</v>
      </c>
      <c r="R26">
        <v>82.891700999999998</v>
      </c>
      <c r="S26">
        <v>1</v>
      </c>
      <c r="T26">
        <v>0.01</v>
      </c>
      <c r="U26">
        <v>3.8E-3</v>
      </c>
      <c r="V26">
        <v>1</v>
      </c>
      <c r="W26">
        <v>0</v>
      </c>
      <c r="X26">
        <v>0</v>
      </c>
      <c r="Y26">
        <v>0</v>
      </c>
      <c r="Z26">
        <v>0.93697177138477927</v>
      </c>
      <c r="AA26" t="s">
        <v>1101</v>
      </c>
      <c r="AB26">
        <v>4</v>
      </c>
      <c r="AC26">
        <v>1</v>
      </c>
    </row>
    <row r="27" spans="1:29" x14ac:dyDescent="0.3">
      <c r="A27" t="s">
        <v>38</v>
      </c>
      <c r="B27" s="1">
        <v>424270.798648</v>
      </c>
      <c r="C27" s="1">
        <v>818191.19187099999</v>
      </c>
      <c r="D27" t="s">
        <v>372</v>
      </c>
      <c r="E27">
        <v>10.733000000000001</v>
      </c>
      <c r="F27">
        <v>55.067</v>
      </c>
      <c r="G27" t="s">
        <v>1092</v>
      </c>
      <c r="H27" t="s">
        <v>1092</v>
      </c>
      <c r="I27">
        <v>1</v>
      </c>
      <c r="J27">
        <v>1</v>
      </c>
      <c r="K27">
        <v>1.1472026904398771</v>
      </c>
      <c r="L27">
        <v>1.189207115002721</v>
      </c>
      <c r="M27">
        <v>1.1472026904398771</v>
      </c>
      <c r="N27">
        <v>1.189207115002721</v>
      </c>
      <c r="O27">
        <v>0</v>
      </c>
      <c r="P27">
        <v>2.4985499999999997E-2</v>
      </c>
      <c r="Q27">
        <v>125.574</v>
      </c>
      <c r="R27">
        <v>246.196</v>
      </c>
      <c r="S27">
        <v>1</v>
      </c>
      <c r="T27">
        <v>4.333E-2</v>
      </c>
      <c r="U27">
        <v>4.4999999999999997E-3</v>
      </c>
      <c r="V27">
        <v>1</v>
      </c>
      <c r="W27">
        <v>0</v>
      </c>
      <c r="X27">
        <v>0</v>
      </c>
      <c r="Y27">
        <v>0</v>
      </c>
      <c r="Z27">
        <v>0.92846454311322879</v>
      </c>
      <c r="AA27" t="s">
        <v>1101</v>
      </c>
      <c r="AB27">
        <v>4</v>
      </c>
      <c r="AC27">
        <v>1</v>
      </c>
    </row>
    <row r="28" spans="1:29" x14ac:dyDescent="0.3">
      <c r="A28" t="s">
        <v>117</v>
      </c>
      <c r="B28" s="1">
        <v>664669.72844600002</v>
      </c>
      <c r="C28" s="1">
        <v>1106089.9676000001</v>
      </c>
      <c r="D28" t="s">
        <v>372</v>
      </c>
      <c r="E28">
        <v>11.88</v>
      </c>
      <c r="F28">
        <v>54.944000000000003</v>
      </c>
      <c r="G28" t="s">
        <v>1092</v>
      </c>
      <c r="H28" t="s">
        <v>1093</v>
      </c>
      <c r="I28">
        <v>1</v>
      </c>
      <c r="J28">
        <v>2</v>
      </c>
      <c r="K28">
        <v>1.1472026904398771</v>
      </c>
      <c r="L28">
        <v>1.189207115002721</v>
      </c>
      <c r="M28">
        <v>1.3160740129524926</v>
      </c>
      <c r="N28">
        <v>1.4142135623730949</v>
      </c>
      <c r="O28">
        <v>0</v>
      </c>
      <c r="P28">
        <v>7.3397200999999995E-2</v>
      </c>
      <c r="Q28">
        <v>114.249</v>
      </c>
      <c r="R28">
        <v>100.777</v>
      </c>
      <c r="S28">
        <v>1</v>
      </c>
      <c r="T28">
        <v>3.288E-2</v>
      </c>
      <c r="U28">
        <v>1.137E-2</v>
      </c>
      <c r="V28">
        <v>1</v>
      </c>
      <c r="W28">
        <v>0</v>
      </c>
      <c r="X28">
        <v>0</v>
      </c>
      <c r="Y28">
        <v>0</v>
      </c>
      <c r="Z28">
        <v>0.66411966765214658</v>
      </c>
      <c r="AA28" t="s">
        <v>1098</v>
      </c>
      <c r="AB28">
        <v>3</v>
      </c>
      <c r="AC28">
        <v>1</v>
      </c>
    </row>
    <row r="29" spans="1:29" x14ac:dyDescent="0.3">
      <c r="A29" t="s">
        <v>118</v>
      </c>
      <c r="B29" s="1">
        <v>752828.17467199999</v>
      </c>
      <c r="C29" s="1">
        <v>1225042.5524599999</v>
      </c>
      <c r="D29" t="s">
        <v>372</v>
      </c>
      <c r="E29">
        <v>12.047000000000001</v>
      </c>
      <c r="F29">
        <v>55.125999999999898</v>
      </c>
      <c r="G29" t="s">
        <v>1092</v>
      </c>
      <c r="H29" t="s">
        <v>1093</v>
      </c>
      <c r="I29">
        <v>1</v>
      </c>
      <c r="J29">
        <v>2</v>
      </c>
      <c r="K29">
        <v>1.1472026904398771</v>
      </c>
      <c r="L29">
        <v>1.189207115002721</v>
      </c>
      <c r="M29">
        <v>1.3160740129524926</v>
      </c>
      <c r="N29">
        <v>1.4142135623730949</v>
      </c>
      <c r="O29">
        <v>0</v>
      </c>
      <c r="P29">
        <v>0.15210899</v>
      </c>
      <c r="Q29">
        <v>82.248703000000006</v>
      </c>
      <c r="R29">
        <v>62.475600999999997</v>
      </c>
      <c r="S29">
        <v>1</v>
      </c>
      <c r="T29">
        <v>5.45E-2</v>
      </c>
      <c r="U29">
        <v>2.8500000000000001E-2</v>
      </c>
      <c r="V29">
        <v>1</v>
      </c>
      <c r="W29">
        <v>0</v>
      </c>
      <c r="X29">
        <v>0</v>
      </c>
      <c r="Y29">
        <v>0</v>
      </c>
      <c r="Z29">
        <v>0.62725385908110998</v>
      </c>
      <c r="AA29" t="s">
        <v>1098</v>
      </c>
      <c r="AB29">
        <v>3</v>
      </c>
      <c r="AC29">
        <v>1</v>
      </c>
    </row>
    <row r="30" spans="1:29" x14ac:dyDescent="0.3">
      <c r="A30" t="s">
        <v>7</v>
      </c>
      <c r="B30" s="1">
        <v>2211629.06905</v>
      </c>
      <c r="C30" s="1">
        <v>4019275.9289899999</v>
      </c>
      <c r="D30" t="s">
        <v>372</v>
      </c>
      <c r="E30">
        <v>10.2769999999999</v>
      </c>
      <c r="F30">
        <v>56.808</v>
      </c>
      <c r="G30" t="s">
        <v>1093</v>
      </c>
      <c r="H30" t="s">
        <v>1089</v>
      </c>
      <c r="I30">
        <v>2</v>
      </c>
      <c r="J30">
        <v>3</v>
      </c>
      <c r="K30">
        <v>1.3160740129524926</v>
      </c>
      <c r="L30">
        <v>1.4142135623730949</v>
      </c>
      <c r="M30">
        <v>1.5098036484771051</v>
      </c>
      <c r="N30">
        <v>1.6817928305074288</v>
      </c>
      <c r="O30">
        <v>0</v>
      </c>
      <c r="P30">
        <v>4.5705502000000002E-2</v>
      </c>
      <c r="Q30">
        <v>22.946400000000001</v>
      </c>
      <c r="R30">
        <v>34.606898999999999</v>
      </c>
      <c r="S30">
        <v>1</v>
      </c>
      <c r="T30">
        <v>2.4199999999999999E-2</v>
      </c>
      <c r="U30">
        <v>1.6500000000000001E-2</v>
      </c>
      <c r="V30">
        <v>1</v>
      </c>
      <c r="W30">
        <v>0</v>
      </c>
      <c r="X30">
        <v>0</v>
      </c>
      <c r="Y30">
        <v>0</v>
      </c>
      <c r="Z30">
        <v>0.8173372674634225</v>
      </c>
      <c r="AA30" t="s">
        <v>1101</v>
      </c>
      <c r="AB30">
        <v>4</v>
      </c>
      <c r="AC30">
        <v>1</v>
      </c>
    </row>
    <row r="31" spans="1:29" x14ac:dyDescent="0.3">
      <c r="A31" t="s">
        <v>6</v>
      </c>
      <c r="B31" s="1">
        <v>491909.39867999998</v>
      </c>
      <c r="C31" s="1">
        <v>898741.65917600004</v>
      </c>
      <c r="D31" t="s">
        <v>372</v>
      </c>
      <c r="E31">
        <v>10.132</v>
      </c>
      <c r="F31">
        <v>56.716999999999899</v>
      </c>
      <c r="G31" t="s">
        <v>1092</v>
      </c>
      <c r="H31" t="s">
        <v>1092</v>
      </c>
      <c r="I31">
        <v>1</v>
      </c>
      <c r="J31">
        <v>1</v>
      </c>
      <c r="K31">
        <v>1.1472026904398771</v>
      </c>
      <c r="L31">
        <v>1.189207115002721</v>
      </c>
      <c r="M31">
        <v>1.1472026904398771</v>
      </c>
      <c r="N31">
        <v>1.189207115002721</v>
      </c>
      <c r="O31">
        <v>0</v>
      </c>
      <c r="P31">
        <v>0.17733600000000002</v>
      </c>
      <c r="Q31">
        <v>79.789597000000001</v>
      </c>
      <c r="R31">
        <v>52.835999000000001</v>
      </c>
      <c r="S31">
        <v>1</v>
      </c>
      <c r="T31">
        <v>1.4999999999999999E-2</v>
      </c>
      <c r="U31">
        <v>1.7999999999999999E-2</v>
      </c>
      <c r="V31">
        <v>1</v>
      </c>
      <c r="W31">
        <v>0</v>
      </c>
      <c r="X31">
        <v>0</v>
      </c>
      <c r="Y31">
        <v>0</v>
      </c>
      <c r="Z31">
        <v>0.82704713833015242</v>
      </c>
      <c r="AA31" t="s">
        <v>1101</v>
      </c>
      <c r="AB31">
        <v>4</v>
      </c>
      <c r="AC31">
        <v>1</v>
      </c>
    </row>
    <row r="32" spans="1:29" x14ac:dyDescent="0.3">
      <c r="A32" t="s">
        <v>10</v>
      </c>
      <c r="B32" s="1">
        <v>1558191.43772</v>
      </c>
      <c r="C32" s="1">
        <v>2841521.2461899999</v>
      </c>
      <c r="D32" t="s">
        <v>372</v>
      </c>
      <c r="E32">
        <v>10.8219999999999</v>
      </c>
      <c r="F32">
        <v>56.271999999999899</v>
      </c>
      <c r="G32" t="s">
        <v>1093</v>
      </c>
      <c r="H32" t="s">
        <v>1093</v>
      </c>
      <c r="I32">
        <v>2</v>
      </c>
      <c r="J32">
        <v>2</v>
      </c>
      <c r="K32">
        <v>1.3160740129524926</v>
      </c>
      <c r="L32">
        <v>1.4142135623730949</v>
      </c>
      <c r="M32">
        <v>1.3160740129524926</v>
      </c>
      <c r="N32">
        <v>1.4142135623730949</v>
      </c>
      <c r="O32">
        <v>0</v>
      </c>
      <c r="P32">
        <v>3.49818E-2</v>
      </c>
      <c r="Q32">
        <v>43.432999000000002</v>
      </c>
      <c r="R32">
        <v>51.273600999999999</v>
      </c>
      <c r="S32">
        <v>1</v>
      </c>
      <c r="T32">
        <v>2.4670000000000001E-2</v>
      </c>
      <c r="U32">
        <v>1.7170000000000001E-2</v>
      </c>
      <c r="V32">
        <v>1</v>
      </c>
      <c r="W32">
        <v>0</v>
      </c>
      <c r="X32">
        <v>0</v>
      </c>
      <c r="Y32">
        <v>0</v>
      </c>
      <c r="Z32">
        <v>0.82360214374416829</v>
      </c>
      <c r="AA32" t="s">
        <v>1101</v>
      </c>
      <c r="AB32">
        <v>4</v>
      </c>
      <c r="AC32">
        <v>1</v>
      </c>
    </row>
    <row r="33" spans="1:29" x14ac:dyDescent="0.3">
      <c r="A33" t="s">
        <v>109</v>
      </c>
      <c r="B33" s="1">
        <v>818422.334194</v>
      </c>
      <c r="C33" s="1">
        <v>1518184.79296</v>
      </c>
      <c r="D33" t="s">
        <v>372</v>
      </c>
      <c r="E33">
        <v>11.067</v>
      </c>
      <c r="F33">
        <v>54.744999999999898</v>
      </c>
      <c r="G33" t="s">
        <v>1092</v>
      </c>
      <c r="H33" t="s">
        <v>1093</v>
      </c>
      <c r="I33">
        <v>1</v>
      </c>
      <c r="J33">
        <v>2</v>
      </c>
      <c r="K33">
        <v>1.1472026904398771</v>
      </c>
      <c r="L33">
        <v>1.189207115002721</v>
      </c>
      <c r="M33">
        <v>1.3160740129524926</v>
      </c>
      <c r="N33">
        <v>1.4142135623730949</v>
      </c>
      <c r="O33">
        <v>0</v>
      </c>
      <c r="P33">
        <v>4.1201301000000001E-3</v>
      </c>
      <c r="Q33">
        <v>9.7317695999999998</v>
      </c>
      <c r="R33">
        <v>41.459800999999999</v>
      </c>
      <c r="S33">
        <v>1</v>
      </c>
      <c r="T33">
        <v>1.55E-2</v>
      </c>
      <c r="U33">
        <v>0.01</v>
      </c>
      <c r="V33">
        <v>1</v>
      </c>
      <c r="W33">
        <v>0</v>
      </c>
      <c r="X33">
        <v>0</v>
      </c>
      <c r="Y33">
        <v>0</v>
      </c>
      <c r="Z33">
        <v>0.85501388406652068</v>
      </c>
      <c r="AA33" t="s">
        <v>1101</v>
      </c>
      <c r="AB33">
        <v>4</v>
      </c>
      <c r="AC33">
        <v>1</v>
      </c>
    </row>
    <row r="34" spans="1:29" x14ac:dyDescent="0.3">
      <c r="A34" t="s">
        <v>16</v>
      </c>
      <c r="B34" s="1">
        <v>7911083.5276899999</v>
      </c>
      <c r="C34" s="1">
        <v>14573299.013</v>
      </c>
      <c r="D34" t="s">
        <v>372</v>
      </c>
      <c r="E34">
        <v>10.9209999999999</v>
      </c>
      <c r="F34">
        <v>56.402999999999899</v>
      </c>
      <c r="G34" t="s">
        <v>1089</v>
      </c>
      <c r="H34" t="s">
        <v>1090</v>
      </c>
      <c r="I34">
        <v>3</v>
      </c>
      <c r="J34">
        <v>4</v>
      </c>
      <c r="K34">
        <v>1.5098036484771051</v>
      </c>
      <c r="L34">
        <v>1.6817928305074288</v>
      </c>
      <c r="M34">
        <v>1.7320508075688776</v>
      </c>
      <c r="N34">
        <v>1.9999999999999996</v>
      </c>
      <c r="O34">
        <v>0</v>
      </c>
      <c r="P34">
        <v>0.68809698000000008</v>
      </c>
      <c r="Q34">
        <v>243.00700000000001</v>
      </c>
      <c r="R34">
        <v>118.619</v>
      </c>
      <c r="S34">
        <v>1</v>
      </c>
      <c r="T34">
        <v>2.0399999999999998E-2</v>
      </c>
      <c r="U34">
        <v>2.41E-2</v>
      </c>
      <c r="V34">
        <v>1</v>
      </c>
      <c r="W34">
        <v>0</v>
      </c>
      <c r="X34">
        <v>0</v>
      </c>
      <c r="Y34">
        <v>0</v>
      </c>
      <c r="Z34">
        <v>0.84213691613686414</v>
      </c>
      <c r="AA34" t="s">
        <v>1101</v>
      </c>
      <c r="AB34">
        <v>4</v>
      </c>
      <c r="AC34">
        <v>1</v>
      </c>
    </row>
    <row r="35" spans="1:29" x14ac:dyDescent="0.3">
      <c r="A35" t="s">
        <v>5</v>
      </c>
      <c r="B35" s="1">
        <v>1253907.0474700001</v>
      </c>
      <c r="C35" s="1">
        <v>2286464.71367</v>
      </c>
      <c r="D35" t="s">
        <v>372</v>
      </c>
      <c r="E35">
        <v>11.004</v>
      </c>
      <c r="F35">
        <v>57.305</v>
      </c>
      <c r="G35" t="s">
        <v>1093</v>
      </c>
      <c r="H35" t="s">
        <v>1093</v>
      </c>
      <c r="I35">
        <v>2</v>
      </c>
      <c r="J35">
        <v>2</v>
      </c>
      <c r="K35">
        <v>1.3160740129524926</v>
      </c>
      <c r="L35">
        <v>1.4142135623730949</v>
      </c>
      <c r="M35">
        <v>1.3160740129524926</v>
      </c>
      <c r="N35">
        <v>1.4142135623730949</v>
      </c>
      <c r="O35">
        <v>0</v>
      </c>
      <c r="P35">
        <v>1.3754399999999999E-3</v>
      </c>
      <c r="Q35">
        <v>32.558101999999998</v>
      </c>
      <c r="R35">
        <v>22.667100999999999</v>
      </c>
      <c r="S35">
        <v>1</v>
      </c>
      <c r="T35">
        <v>2.6499999999999999E-2</v>
      </c>
      <c r="U35">
        <v>1.5380000000000001E-2</v>
      </c>
      <c r="V35">
        <v>1</v>
      </c>
      <c r="W35">
        <v>0</v>
      </c>
      <c r="X35">
        <v>0</v>
      </c>
      <c r="Y35">
        <v>0</v>
      </c>
      <c r="Z35">
        <v>0.82347225680195724</v>
      </c>
      <c r="AA35" t="s">
        <v>1101</v>
      </c>
      <c r="AB35">
        <v>4</v>
      </c>
      <c r="AC35">
        <v>1</v>
      </c>
    </row>
    <row r="36" spans="1:29" x14ac:dyDescent="0.3">
      <c r="A36" t="s">
        <v>103</v>
      </c>
      <c r="B36" s="1">
        <v>1201739.79107</v>
      </c>
      <c r="C36" s="1">
        <v>1913248.96254</v>
      </c>
      <c r="D36" t="s">
        <v>372</v>
      </c>
      <c r="E36">
        <v>12.412000000000001</v>
      </c>
      <c r="F36">
        <v>55.369999999999898</v>
      </c>
      <c r="G36" t="s">
        <v>1093</v>
      </c>
      <c r="H36" t="s">
        <v>1093</v>
      </c>
      <c r="I36">
        <v>2</v>
      </c>
      <c r="J36">
        <v>2</v>
      </c>
      <c r="K36">
        <v>1.3160740129524926</v>
      </c>
      <c r="L36">
        <v>1.4142135623730949</v>
      </c>
      <c r="M36">
        <v>1.3160740129524926</v>
      </c>
      <c r="N36">
        <v>1.4142135623730949</v>
      </c>
      <c r="O36">
        <v>0</v>
      </c>
      <c r="P36">
        <v>2.6922701E-2</v>
      </c>
      <c r="Q36">
        <v>63.013900999999997</v>
      </c>
      <c r="R36">
        <v>92.251198000000002</v>
      </c>
      <c r="S36">
        <v>1</v>
      </c>
      <c r="T36">
        <v>2.3350000000000003E-2</v>
      </c>
      <c r="U36">
        <v>1.157E-2</v>
      </c>
      <c r="V36">
        <v>1</v>
      </c>
      <c r="W36">
        <v>0</v>
      </c>
      <c r="X36">
        <v>0</v>
      </c>
      <c r="Y36">
        <v>0</v>
      </c>
      <c r="Z36">
        <v>0.59206591706220313</v>
      </c>
      <c r="AA36" t="s">
        <v>1098</v>
      </c>
      <c r="AB36">
        <v>3</v>
      </c>
      <c r="AC36">
        <v>1</v>
      </c>
    </row>
    <row r="37" spans="1:29" x14ac:dyDescent="0.3">
      <c r="A37" t="s">
        <v>97</v>
      </c>
      <c r="B37" s="1">
        <v>1572149.4070900001</v>
      </c>
      <c r="C37" s="1">
        <v>2544906.3234799998</v>
      </c>
      <c r="D37" t="s">
        <v>372</v>
      </c>
      <c r="E37">
        <v>12.108000000000001</v>
      </c>
      <c r="F37">
        <v>55.174999999999898</v>
      </c>
      <c r="G37" t="s">
        <v>1093</v>
      </c>
      <c r="H37" t="s">
        <v>1093</v>
      </c>
      <c r="I37">
        <v>2</v>
      </c>
      <c r="J37">
        <v>2</v>
      </c>
      <c r="K37">
        <v>1.3160740129524926</v>
      </c>
      <c r="L37">
        <v>1.4142135623730949</v>
      </c>
      <c r="M37">
        <v>1.3160740129524926</v>
      </c>
      <c r="N37">
        <v>1.4142135623730949</v>
      </c>
      <c r="O37">
        <v>0</v>
      </c>
      <c r="P37">
        <v>1.9507999000000002E-2</v>
      </c>
      <c r="Q37">
        <v>39.177897999999999</v>
      </c>
      <c r="R37">
        <v>81.994003000000006</v>
      </c>
      <c r="S37">
        <v>1</v>
      </c>
      <c r="T37">
        <v>8.0599999999999991E-2</v>
      </c>
      <c r="U37">
        <v>3.1899999999999998E-2</v>
      </c>
      <c r="V37">
        <v>1</v>
      </c>
      <c r="W37">
        <v>0</v>
      </c>
      <c r="X37">
        <v>0</v>
      </c>
      <c r="Y37">
        <v>0</v>
      </c>
      <c r="Z37">
        <v>0.61874330264229949</v>
      </c>
      <c r="AA37" t="s">
        <v>1098</v>
      </c>
      <c r="AB37">
        <v>3</v>
      </c>
      <c r="AC37">
        <v>1</v>
      </c>
    </row>
    <row r="38" spans="1:29" x14ac:dyDescent="0.3">
      <c r="A38" t="s">
        <v>11</v>
      </c>
      <c r="B38" s="1">
        <v>946033.72480299999</v>
      </c>
      <c r="C38" s="1">
        <v>1758665.82342</v>
      </c>
      <c r="D38" t="s">
        <v>372</v>
      </c>
      <c r="E38">
        <v>10.493</v>
      </c>
      <c r="F38">
        <v>56.277999999999899</v>
      </c>
      <c r="G38" t="s">
        <v>1092</v>
      </c>
      <c r="H38" t="s">
        <v>1093</v>
      </c>
      <c r="I38">
        <v>1</v>
      </c>
      <c r="J38">
        <v>2</v>
      </c>
      <c r="K38">
        <v>1.1472026904398771</v>
      </c>
      <c r="L38">
        <v>1.189207115002721</v>
      </c>
      <c r="M38">
        <v>1.3160740129524926</v>
      </c>
      <c r="N38">
        <v>1.4142135623730949</v>
      </c>
      <c r="O38">
        <v>0</v>
      </c>
      <c r="P38">
        <v>7.7817595999999989E-2</v>
      </c>
      <c r="Q38">
        <v>69.465102999999999</v>
      </c>
      <c r="R38">
        <v>58.241402000000001</v>
      </c>
      <c r="S38">
        <v>1</v>
      </c>
      <c r="T38">
        <v>0.01</v>
      </c>
      <c r="U38">
        <v>0.01</v>
      </c>
      <c r="V38">
        <v>1</v>
      </c>
      <c r="W38">
        <v>0</v>
      </c>
      <c r="X38">
        <v>0</v>
      </c>
      <c r="Y38">
        <v>0</v>
      </c>
      <c r="Z38">
        <v>0.85898850887818057</v>
      </c>
      <c r="AA38" t="s">
        <v>1101</v>
      </c>
      <c r="AB38">
        <v>4</v>
      </c>
      <c r="AC38">
        <v>1</v>
      </c>
    </row>
    <row r="39" spans="1:29" x14ac:dyDescent="0.3">
      <c r="A39" t="s">
        <v>127</v>
      </c>
      <c r="B39" s="1">
        <v>1768591.0376899999</v>
      </c>
      <c r="C39" s="1">
        <v>3496736.6427799999</v>
      </c>
      <c r="D39" t="s">
        <v>373</v>
      </c>
      <c r="E39">
        <v>25.966000000000001</v>
      </c>
      <c r="F39">
        <v>59.582000000000001</v>
      </c>
      <c r="G39" t="s">
        <v>1093</v>
      </c>
      <c r="H39" t="s">
        <v>1089</v>
      </c>
      <c r="I39">
        <v>2</v>
      </c>
      <c r="J39">
        <v>3</v>
      </c>
      <c r="K39">
        <v>1.3160740129524926</v>
      </c>
      <c r="L39">
        <v>1.4142135623730949</v>
      </c>
      <c r="M39">
        <v>1.5098036484771051</v>
      </c>
      <c r="N39">
        <v>1.6817928305074288</v>
      </c>
      <c r="O39">
        <v>0</v>
      </c>
      <c r="P39">
        <v>2.3935498999999999E-2</v>
      </c>
      <c r="Q39">
        <v>8.7638797999999998</v>
      </c>
      <c r="R39">
        <v>7.5805898000000003</v>
      </c>
      <c r="S39">
        <v>1</v>
      </c>
      <c r="T39">
        <v>3.3750000000000002E-2</v>
      </c>
      <c r="U39">
        <v>8.0000000000000002E-3</v>
      </c>
      <c r="V39">
        <v>1</v>
      </c>
      <c r="W39">
        <v>0</v>
      </c>
      <c r="X39">
        <v>0</v>
      </c>
      <c r="Y39">
        <v>0</v>
      </c>
      <c r="Z39">
        <v>0.97713126905085601</v>
      </c>
      <c r="AA39" t="s">
        <v>1101</v>
      </c>
      <c r="AB39">
        <v>4</v>
      </c>
      <c r="AC39">
        <v>1</v>
      </c>
    </row>
    <row r="40" spans="1:29" x14ac:dyDescent="0.3">
      <c r="A40" t="s">
        <v>129</v>
      </c>
      <c r="B40" s="1">
        <v>6945960.9669899996</v>
      </c>
      <c r="C40" s="1">
        <v>13172871.7852</v>
      </c>
      <c r="D40" t="s">
        <v>373</v>
      </c>
      <c r="E40">
        <v>24.498000000000001</v>
      </c>
      <c r="F40">
        <v>58.372</v>
      </c>
      <c r="G40" t="s">
        <v>1089</v>
      </c>
      <c r="H40" t="s">
        <v>1090</v>
      </c>
      <c r="I40">
        <v>3</v>
      </c>
      <c r="J40">
        <v>4</v>
      </c>
      <c r="K40">
        <v>1.5098036484771051</v>
      </c>
      <c r="L40">
        <v>1.6817928305074288</v>
      </c>
      <c r="M40">
        <v>1.7320508075688776</v>
      </c>
      <c r="N40">
        <v>1.9999999999999996</v>
      </c>
      <c r="O40">
        <v>0</v>
      </c>
      <c r="P40">
        <v>1.6576300000000002</v>
      </c>
      <c r="Q40">
        <v>753.72400000000005</v>
      </c>
      <c r="R40">
        <v>276.46499999999997</v>
      </c>
      <c r="S40">
        <v>1</v>
      </c>
      <c r="T40">
        <v>0.1895</v>
      </c>
      <c r="U40">
        <v>3.116E-2</v>
      </c>
      <c r="V40">
        <v>1</v>
      </c>
      <c r="W40">
        <v>0</v>
      </c>
      <c r="X40">
        <v>0</v>
      </c>
      <c r="Y40">
        <v>0</v>
      </c>
      <c r="Z40">
        <v>0.89647938532951521</v>
      </c>
      <c r="AA40" t="s">
        <v>1101</v>
      </c>
      <c r="AB40">
        <v>4</v>
      </c>
      <c r="AC40">
        <v>1</v>
      </c>
    </row>
    <row r="41" spans="1:29" x14ac:dyDescent="0.3">
      <c r="A41" t="s">
        <v>130</v>
      </c>
      <c r="B41" s="1">
        <v>825171.73238299997</v>
      </c>
      <c r="C41" s="1">
        <v>1498191.64111</v>
      </c>
      <c r="D41" t="s">
        <v>373</v>
      </c>
      <c r="E41">
        <v>22.4759999999999</v>
      </c>
      <c r="F41">
        <v>58.244999999999898</v>
      </c>
      <c r="G41" t="s">
        <v>1092</v>
      </c>
      <c r="H41" t="s">
        <v>1093</v>
      </c>
      <c r="I41">
        <v>1</v>
      </c>
      <c r="J41">
        <v>2</v>
      </c>
      <c r="K41">
        <v>1.1472026904398771</v>
      </c>
      <c r="L41">
        <v>1.189207115002721</v>
      </c>
      <c r="M41">
        <v>1.3160740129524926</v>
      </c>
      <c r="N41">
        <v>1.4142135623730949</v>
      </c>
      <c r="O41">
        <v>0</v>
      </c>
      <c r="P41">
        <v>0.64916498</v>
      </c>
      <c r="Q41">
        <v>189.7</v>
      </c>
      <c r="R41">
        <v>81.227203000000003</v>
      </c>
      <c r="S41">
        <v>1</v>
      </c>
      <c r="T41">
        <v>4.2000000000000003E-2</v>
      </c>
      <c r="U41">
        <v>0.13316</v>
      </c>
      <c r="V41">
        <v>1</v>
      </c>
      <c r="W41">
        <v>0</v>
      </c>
      <c r="X41">
        <v>0</v>
      </c>
      <c r="Y41">
        <v>0</v>
      </c>
      <c r="Z41">
        <v>0.81561192939001537</v>
      </c>
      <c r="AA41" t="s">
        <v>1101</v>
      </c>
      <c r="AB41">
        <v>4</v>
      </c>
      <c r="AC41">
        <v>1</v>
      </c>
    </row>
    <row r="42" spans="1:29" x14ac:dyDescent="0.3">
      <c r="A42" t="s">
        <v>131</v>
      </c>
      <c r="B42" s="1">
        <v>38176236.20042</v>
      </c>
      <c r="C42" s="1">
        <v>47561637.438960001</v>
      </c>
      <c r="D42" t="s">
        <v>374</v>
      </c>
      <c r="E42">
        <v>24.626000000000001</v>
      </c>
      <c r="F42">
        <v>60.154000000000003</v>
      </c>
      <c r="G42" t="s">
        <v>1091</v>
      </c>
      <c r="H42" t="s">
        <v>1091</v>
      </c>
      <c r="I42">
        <v>5</v>
      </c>
      <c r="J42">
        <v>5</v>
      </c>
      <c r="K42">
        <v>1.9870133464215782</v>
      </c>
      <c r="L42">
        <v>2.3784142300054416</v>
      </c>
      <c r="M42">
        <v>1.9870133464215782</v>
      </c>
      <c r="N42">
        <v>2.3784142300054416</v>
      </c>
      <c r="O42">
        <v>0</v>
      </c>
      <c r="P42">
        <v>1.03149</v>
      </c>
      <c r="Q42">
        <v>720.76702999999998</v>
      </c>
      <c r="R42">
        <v>643.99199999999996</v>
      </c>
      <c r="S42">
        <v>1</v>
      </c>
      <c r="T42">
        <v>6.4999999999999997E-3</v>
      </c>
      <c r="U42">
        <v>4.4999999999999997E-3</v>
      </c>
      <c r="V42">
        <v>1</v>
      </c>
      <c r="W42">
        <v>0</v>
      </c>
      <c r="X42">
        <v>0</v>
      </c>
      <c r="Y42">
        <v>0</v>
      </c>
      <c r="Z42">
        <v>0.24584406878844559</v>
      </c>
      <c r="AA42" t="s">
        <v>1099</v>
      </c>
      <c r="AB42">
        <v>1</v>
      </c>
      <c r="AC42">
        <v>1</v>
      </c>
    </row>
    <row r="43" spans="1:29" x14ac:dyDescent="0.3">
      <c r="A43" t="s">
        <v>133</v>
      </c>
      <c r="B43" s="1">
        <v>10257343.3243</v>
      </c>
      <c r="C43" s="1">
        <v>12719291.902100001</v>
      </c>
      <c r="D43" t="s">
        <v>374</v>
      </c>
      <c r="E43">
        <v>22.960999999999899</v>
      </c>
      <c r="F43">
        <v>59.844000000000001</v>
      </c>
      <c r="G43" t="s">
        <v>1090</v>
      </c>
      <c r="H43" t="s">
        <v>1090</v>
      </c>
      <c r="I43">
        <v>4</v>
      </c>
      <c r="J43">
        <v>4</v>
      </c>
      <c r="K43">
        <v>1.7320508075688776</v>
      </c>
      <c r="L43">
        <v>1.9999999999999996</v>
      </c>
      <c r="M43">
        <v>1.7320508075688776</v>
      </c>
      <c r="N43">
        <v>1.9999999999999996</v>
      </c>
      <c r="O43">
        <v>0</v>
      </c>
      <c r="P43">
        <v>1.1827999999999999</v>
      </c>
      <c r="Q43">
        <v>551.93298000000004</v>
      </c>
      <c r="R43">
        <v>227.71700000000001</v>
      </c>
      <c r="S43">
        <v>1</v>
      </c>
      <c r="T43">
        <v>8.0000000000000002E-3</v>
      </c>
      <c r="U43">
        <v>1.75E-3</v>
      </c>
      <c r="V43">
        <v>1</v>
      </c>
      <c r="W43">
        <v>0</v>
      </c>
      <c r="X43">
        <v>0</v>
      </c>
      <c r="Y43">
        <v>0</v>
      </c>
      <c r="Z43">
        <v>0.24001815089561826</v>
      </c>
      <c r="AA43" t="s">
        <v>1099</v>
      </c>
      <c r="AB43">
        <v>1</v>
      </c>
      <c r="AC43">
        <v>1</v>
      </c>
    </row>
    <row r="44" spans="1:29" x14ac:dyDescent="0.3">
      <c r="A44" t="s">
        <v>134</v>
      </c>
      <c r="B44" s="1">
        <v>731623284.96819997</v>
      </c>
      <c r="C44" s="1">
        <v>916000837.14139998</v>
      </c>
      <c r="D44" t="s">
        <v>374</v>
      </c>
      <c r="E44">
        <v>24.905999999999899</v>
      </c>
      <c r="F44">
        <v>60.1739999999999</v>
      </c>
      <c r="G44" t="s">
        <v>1102</v>
      </c>
      <c r="H44" t="s">
        <v>1102</v>
      </c>
      <c r="I44">
        <v>8</v>
      </c>
      <c r="J44">
        <v>8</v>
      </c>
      <c r="K44">
        <v>3.0000000000000013</v>
      </c>
      <c r="L44">
        <v>3.9999999999999982</v>
      </c>
      <c r="M44">
        <v>3.0000000000000013</v>
      </c>
      <c r="N44">
        <v>3.9999999999999982</v>
      </c>
      <c r="O44">
        <v>0</v>
      </c>
      <c r="P44">
        <v>2.7519499999999999</v>
      </c>
      <c r="Q44">
        <v>2174.4699999999998</v>
      </c>
      <c r="R44">
        <v>2037.28</v>
      </c>
      <c r="S44">
        <v>1</v>
      </c>
      <c r="T44">
        <v>2.283E-2</v>
      </c>
      <c r="U44">
        <v>1.383E-2</v>
      </c>
      <c r="V44">
        <v>1</v>
      </c>
      <c r="W44">
        <v>0</v>
      </c>
      <c r="X44">
        <v>0</v>
      </c>
      <c r="Y44">
        <v>0</v>
      </c>
      <c r="Z44">
        <v>0.25201159662546002</v>
      </c>
      <c r="AA44" t="s">
        <v>1100</v>
      </c>
      <c r="AB44">
        <v>2</v>
      </c>
      <c r="AC44">
        <v>1</v>
      </c>
    </row>
    <row r="45" spans="1:29" x14ac:dyDescent="0.3">
      <c r="A45" t="s">
        <v>135</v>
      </c>
      <c r="B45" s="1">
        <v>1384175.0707700001</v>
      </c>
      <c r="C45" s="1">
        <v>1723990.259414</v>
      </c>
      <c r="D45" t="s">
        <v>374</v>
      </c>
      <c r="E45">
        <v>24.8569999999999</v>
      </c>
      <c r="F45">
        <v>60.201000000000001</v>
      </c>
      <c r="G45" t="s">
        <v>1093</v>
      </c>
      <c r="H45" t="s">
        <v>1093</v>
      </c>
      <c r="I45">
        <v>2</v>
      </c>
      <c r="J45">
        <v>2</v>
      </c>
      <c r="K45">
        <v>1.3160740129524926</v>
      </c>
      <c r="L45">
        <v>1.4142135623730949</v>
      </c>
      <c r="M45">
        <v>1.3160740129524926</v>
      </c>
      <c r="N45">
        <v>1.4142135623730949</v>
      </c>
      <c r="O45">
        <v>0</v>
      </c>
      <c r="P45">
        <v>2.2059099</v>
      </c>
      <c r="Q45">
        <v>2585.3301000000001</v>
      </c>
      <c r="R45">
        <v>2031.7</v>
      </c>
      <c r="S45">
        <v>1</v>
      </c>
      <c r="T45">
        <v>1.7999999999999999E-2</v>
      </c>
      <c r="U45">
        <v>1.2500000000000001E-2</v>
      </c>
      <c r="V45">
        <v>1</v>
      </c>
      <c r="W45">
        <v>0</v>
      </c>
      <c r="X45">
        <v>0</v>
      </c>
      <c r="Y45">
        <v>0</v>
      </c>
      <c r="Z45">
        <v>0.24550015082627136</v>
      </c>
      <c r="AA45" t="s">
        <v>1099</v>
      </c>
      <c r="AB45">
        <v>1</v>
      </c>
      <c r="AC45">
        <v>1</v>
      </c>
    </row>
    <row r="46" spans="1:29" x14ac:dyDescent="0.3">
      <c r="A46" t="s">
        <v>136</v>
      </c>
      <c r="B46" s="1">
        <v>5390729.9760849997</v>
      </c>
      <c r="C46" s="1">
        <v>6718295.0284289997</v>
      </c>
      <c r="D46" t="s">
        <v>374</v>
      </c>
      <c r="E46">
        <v>24.992999999999899</v>
      </c>
      <c r="F46">
        <v>60.177999999999898</v>
      </c>
      <c r="G46" t="s">
        <v>1089</v>
      </c>
      <c r="H46" t="s">
        <v>1089</v>
      </c>
      <c r="I46">
        <v>3</v>
      </c>
      <c r="J46">
        <v>3</v>
      </c>
      <c r="K46">
        <v>1.5098036484771051</v>
      </c>
      <c r="L46">
        <v>1.6817928305074288</v>
      </c>
      <c r="M46">
        <v>1.5098036484771051</v>
      </c>
      <c r="N46">
        <v>1.6817928305074288</v>
      </c>
      <c r="O46">
        <v>0</v>
      </c>
      <c r="P46">
        <v>1.6977800000000001</v>
      </c>
      <c r="Q46">
        <v>1801.64</v>
      </c>
      <c r="R46">
        <v>2026.08</v>
      </c>
      <c r="S46">
        <v>1</v>
      </c>
      <c r="T46">
        <v>2.4829999999999998E-2</v>
      </c>
      <c r="U46">
        <v>2.6700000000000001E-3</v>
      </c>
      <c r="V46">
        <v>1</v>
      </c>
      <c r="W46">
        <v>0</v>
      </c>
      <c r="X46">
        <v>0</v>
      </c>
      <c r="Y46">
        <v>0</v>
      </c>
      <c r="Z46">
        <v>0.2462681414638653</v>
      </c>
      <c r="AA46" t="s">
        <v>1099</v>
      </c>
      <c r="AB46">
        <v>1</v>
      </c>
      <c r="AC46">
        <v>1</v>
      </c>
    </row>
    <row r="47" spans="1:29" x14ac:dyDescent="0.3">
      <c r="A47" t="s">
        <v>137</v>
      </c>
      <c r="B47" s="1">
        <v>3101483.2131920001</v>
      </c>
      <c r="C47" s="1">
        <v>3864412.7911299998</v>
      </c>
      <c r="D47" t="s">
        <v>374</v>
      </c>
      <c r="E47">
        <v>24.911000000000001</v>
      </c>
      <c r="F47">
        <v>60.139000000000003</v>
      </c>
      <c r="G47" t="s">
        <v>1089</v>
      </c>
      <c r="H47" t="s">
        <v>1089</v>
      </c>
      <c r="I47">
        <v>3</v>
      </c>
      <c r="J47">
        <v>3</v>
      </c>
      <c r="K47">
        <v>1.5098036484771051</v>
      </c>
      <c r="L47">
        <v>1.6817928305074288</v>
      </c>
      <c r="M47">
        <v>1.5098036484771051</v>
      </c>
      <c r="N47">
        <v>1.6817928305074288</v>
      </c>
      <c r="O47">
        <v>0</v>
      </c>
      <c r="P47">
        <v>0.7268029800000001</v>
      </c>
      <c r="Q47">
        <v>1755.62</v>
      </c>
      <c r="R47">
        <v>1718.3199</v>
      </c>
      <c r="S47">
        <v>1</v>
      </c>
      <c r="T47">
        <v>7.0000000000000001E-3</v>
      </c>
      <c r="U47">
        <v>1.83E-3</v>
      </c>
      <c r="V47">
        <v>1</v>
      </c>
      <c r="W47">
        <v>0</v>
      </c>
      <c r="X47">
        <v>0</v>
      </c>
      <c r="Y47">
        <v>0</v>
      </c>
      <c r="Z47">
        <v>0.24598862076470956</v>
      </c>
      <c r="AA47" t="s">
        <v>1099</v>
      </c>
      <c r="AB47">
        <v>1</v>
      </c>
      <c r="AC47">
        <v>1</v>
      </c>
    </row>
    <row r="48" spans="1:29" x14ac:dyDescent="0.3">
      <c r="A48" t="s">
        <v>138</v>
      </c>
      <c r="B48" s="1">
        <v>4963949.3887809999</v>
      </c>
      <c r="C48" s="1">
        <v>6185341.3804259999</v>
      </c>
      <c r="D48" t="s">
        <v>374</v>
      </c>
      <c r="E48">
        <v>25.038</v>
      </c>
      <c r="F48">
        <v>60.186</v>
      </c>
      <c r="G48" t="s">
        <v>1089</v>
      </c>
      <c r="H48" t="s">
        <v>1089</v>
      </c>
      <c r="I48">
        <v>3</v>
      </c>
      <c r="J48">
        <v>3</v>
      </c>
      <c r="K48">
        <v>1.5098036484771051</v>
      </c>
      <c r="L48">
        <v>1.6817928305074288</v>
      </c>
      <c r="M48">
        <v>1.5098036484771051</v>
      </c>
      <c r="N48">
        <v>1.6817928305074288</v>
      </c>
      <c r="O48">
        <v>0</v>
      </c>
      <c r="P48">
        <v>1.13229</v>
      </c>
      <c r="Q48">
        <v>1741.97</v>
      </c>
      <c r="R48">
        <v>1920.35</v>
      </c>
      <c r="S48">
        <v>1</v>
      </c>
      <c r="T48">
        <v>9.4999999999999998E-3</v>
      </c>
      <c r="U48">
        <v>4.6699999999999997E-3</v>
      </c>
      <c r="V48">
        <v>1</v>
      </c>
      <c r="W48">
        <v>0</v>
      </c>
      <c r="X48">
        <v>0</v>
      </c>
      <c r="Y48">
        <v>0</v>
      </c>
      <c r="Z48">
        <v>0.24605246669223957</v>
      </c>
      <c r="AA48" t="s">
        <v>1099</v>
      </c>
      <c r="AB48">
        <v>1</v>
      </c>
      <c r="AC48">
        <v>1</v>
      </c>
    </row>
    <row r="49" spans="1:29" x14ac:dyDescent="0.3">
      <c r="A49" t="s">
        <v>139</v>
      </c>
      <c r="B49" s="1">
        <v>12207742.37005</v>
      </c>
      <c r="C49" s="1">
        <v>15188745.098440001</v>
      </c>
      <c r="D49" t="s">
        <v>374</v>
      </c>
      <c r="E49">
        <v>24.001999999999899</v>
      </c>
      <c r="F49">
        <v>60.031999999999897</v>
      </c>
      <c r="G49" t="s">
        <v>1090</v>
      </c>
      <c r="H49" t="s">
        <v>1090</v>
      </c>
      <c r="I49">
        <v>4</v>
      </c>
      <c r="J49">
        <v>4</v>
      </c>
      <c r="K49">
        <v>1.7320508075688776</v>
      </c>
      <c r="L49">
        <v>1.9999999999999996</v>
      </c>
      <c r="M49">
        <v>1.7320508075688776</v>
      </c>
      <c r="N49">
        <v>1.9999999999999996</v>
      </c>
      <c r="O49">
        <v>0</v>
      </c>
      <c r="P49">
        <v>0.100992</v>
      </c>
      <c r="Q49">
        <v>38.813999000000003</v>
      </c>
      <c r="R49">
        <v>22.389799</v>
      </c>
      <c r="S49">
        <v>1</v>
      </c>
      <c r="T49">
        <v>1E-3</v>
      </c>
      <c r="U49">
        <v>1E-3</v>
      </c>
      <c r="V49">
        <v>1</v>
      </c>
      <c r="W49">
        <v>0</v>
      </c>
      <c r="X49">
        <v>0</v>
      </c>
      <c r="Y49">
        <v>0</v>
      </c>
      <c r="Z49">
        <v>0.2441895182604342</v>
      </c>
      <c r="AA49" t="s">
        <v>1099</v>
      </c>
      <c r="AB49">
        <v>1</v>
      </c>
      <c r="AC49">
        <v>1</v>
      </c>
    </row>
    <row r="50" spans="1:29" x14ac:dyDescent="0.3">
      <c r="A50" t="s">
        <v>140</v>
      </c>
      <c r="B50" s="1">
        <v>9994125.0771699995</v>
      </c>
      <c r="C50" s="1">
        <v>12448104.566749999</v>
      </c>
      <c r="D50" t="s">
        <v>374</v>
      </c>
      <c r="E50">
        <v>24.57</v>
      </c>
      <c r="F50">
        <v>60.1039999999999</v>
      </c>
      <c r="G50" t="s">
        <v>1089</v>
      </c>
      <c r="H50" t="s">
        <v>1090</v>
      </c>
      <c r="I50">
        <v>3</v>
      </c>
      <c r="J50">
        <v>4</v>
      </c>
      <c r="K50">
        <v>1.5098036484771051</v>
      </c>
      <c r="L50">
        <v>1.6817928305074288</v>
      </c>
      <c r="M50">
        <v>1.7320508075688776</v>
      </c>
      <c r="N50">
        <v>1.9999999999999996</v>
      </c>
      <c r="O50">
        <v>0</v>
      </c>
      <c r="P50">
        <v>5.6098998999999997E-2</v>
      </c>
      <c r="Q50">
        <v>54.326301999999998</v>
      </c>
      <c r="R50">
        <v>300.69299000000001</v>
      </c>
      <c r="S50">
        <v>1</v>
      </c>
      <c r="T50">
        <v>5.4999999999999997E-3</v>
      </c>
      <c r="U50">
        <v>3.5000000000000001E-3</v>
      </c>
      <c r="V50">
        <v>1</v>
      </c>
      <c r="W50">
        <v>0</v>
      </c>
      <c r="X50">
        <v>0</v>
      </c>
      <c r="Y50">
        <v>0</v>
      </c>
      <c r="Z50">
        <v>0.24554220310747646</v>
      </c>
      <c r="AA50" t="s">
        <v>1099</v>
      </c>
      <c r="AB50">
        <v>1</v>
      </c>
      <c r="AC50">
        <v>1</v>
      </c>
    </row>
    <row r="51" spans="1:29" x14ac:dyDescent="0.3">
      <c r="A51" t="s">
        <v>142</v>
      </c>
      <c r="B51" s="1">
        <v>9577698.5133859999</v>
      </c>
      <c r="C51" s="1">
        <v>11901120.129210001</v>
      </c>
      <c r="D51" t="s">
        <v>374</v>
      </c>
      <c r="E51">
        <v>23.43</v>
      </c>
      <c r="F51">
        <v>59.975000000000001</v>
      </c>
      <c r="G51" t="s">
        <v>1089</v>
      </c>
      <c r="H51" t="s">
        <v>1090</v>
      </c>
      <c r="I51">
        <v>3</v>
      </c>
      <c r="J51">
        <v>4</v>
      </c>
      <c r="K51">
        <v>1.5098036484771051</v>
      </c>
      <c r="L51">
        <v>1.6817928305074288</v>
      </c>
      <c r="M51">
        <v>1.7320508075688776</v>
      </c>
      <c r="N51">
        <v>1.9999999999999996</v>
      </c>
      <c r="O51">
        <v>0</v>
      </c>
      <c r="P51">
        <v>0.85160999000000004</v>
      </c>
      <c r="Q51">
        <v>226.727</v>
      </c>
      <c r="R51">
        <v>96.314796000000001</v>
      </c>
      <c r="S51">
        <v>1</v>
      </c>
      <c r="T51">
        <v>1.35E-2</v>
      </c>
      <c r="U51">
        <v>3.7499999999999999E-3</v>
      </c>
      <c r="V51">
        <v>1</v>
      </c>
      <c r="W51">
        <v>0</v>
      </c>
      <c r="X51">
        <v>0</v>
      </c>
      <c r="Y51">
        <v>0</v>
      </c>
      <c r="Z51">
        <v>0.24258663107600811</v>
      </c>
      <c r="AA51" t="s">
        <v>1099</v>
      </c>
      <c r="AB51">
        <v>1</v>
      </c>
      <c r="AC51">
        <v>1</v>
      </c>
    </row>
    <row r="52" spans="1:29" x14ac:dyDescent="0.3">
      <c r="A52" t="s">
        <v>143</v>
      </c>
      <c r="B52" s="1">
        <v>4309669.5877470002</v>
      </c>
      <c r="C52" s="1">
        <v>5375833.5374299996</v>
      </c>
      <c r="D52" t="s">
        <v>374</v>
      </c>
      <c r="E52">
        <v>22.945</v>
      </c>
      <c r="F52">
        <v>60.317999999999898</v>
      </c>
      <c r="G52" t="s">
        <v>1089</v>
      </c>
      <c r="H52" t="s">
        <v>1089</v>
      </c>
      <c r="I52">
        <v>3</v>
      </c>
      <c r="J52">
        <v>3</v>
      </c>
      <c r="K52">
        <v>1.5098036484771051</v>
      </c>
      <c r="L52">
        <v>1.6817928305074288</v>
      </c>
      <c r="M52">
        <v>1.5098036484771051</v>
      </c>
      <c r="N52">
        <v>1.6817928305074288</v>
      </c>
      <c r="O52">
        <v>0</v>
      </c>
      <c r="P52">
        <v>2.0080500000000001E-2</v>
      </c>
      <c r="Q52">
        <v>15.090299999999999</v>
      </c>
      <c r="R52">
        <v>15.072900000000001</v>
      </c>
      <c r="S52">
        <v>1</v>
      </c>
      <c r="T52">
        <v>4.6670000000000003E-2</v>
      </c>
      <c r="U52">
        <v>2.0500000000000001E-2</v>
      </c>
      <c r="V52">
        <v>1</v>
      </c>
      <c r="W52">
        <v>0</v>
      </c>
      <c r="X52">
        <v>0</v>
      </c>
      <c r="Y52">
        <v>0</v>
      </c>
      <c r="Z52">
        <v>0.2473887911765334</v>
      </c>
      <c r="AA52" t="s">
        <v>1099</v>
      </c>
      <c r="AB52">
        <v>1</v>
      </c>
      <c r="AC52">
        <v>1</v>
      </c>
    </row>
    <row r="53" spans="1:29" x14ac:dyDescent="0.3">
      <c r="A53" t="s">
        <v>144</v>
      </c>
      <c r="B53" s="1">
        <v>1431590.6467490001</v>
      </c>
      <c r="C53" s="1">
        <v>1784019.7089150001</v>
      </c>
      <c r="D53" t="s">
        <v>374</v>
      </c>
      <c r="E53">
        <v>22.379000000000001</v>
      </c>
      <c r="F53">
        <v>60.396000000000001</v>
      </c>
      <c r="G53" t="s">
        <v>1093</v>
      </c>
      <c r="H53" t="s">
        <v>1093</v>
      </c>
      <c r="I53">
        <v>2</v>
      </c>
      <c r="J53">
        <v>2</v>
      </c>
      <c r="K53">
        <v>1.3160740129524926</v>
      </c>
      <c r="L53">
        <v>1.4142135623730949</v>
      </c>
      <c r="M53">
        <v>1.3160740129524926</v>
      </c>
      <c r="N53">
        <v>1.4142135623730949</v>
      </c>
      <c r="O53">
        <v>0</v>
      </c>
      <c r="P53">
        <v>0.29798599000000003</v>
      </c>
      <c r="Q53">
        <v>270.05200000000002</v>
      </c>
      <c r="R53">
        <v>442.14400999999998</v>
      </c>
      <c r="S53">
        <v>1</v>
      </c>
      <c r="T53">
        <v>2.3E-2</v>
      </c>
      <c r="U53">
        <v>3.2499999999999999E-3</v>
      </c>
      <c r="V53">
        <v>1</v>
      </c>
      <c r="W53">
        <v>0</v>
      </c>
      <c r="X53">
        <v>0</v>
      </c>
      <c r="Y53">
        <v>0</v>
      </c>
      <c r="Z53">
        <v>0.24618005361122702</v>
      </c>
      <c r="AA53" t="s">
        <v>1099</v>
      </c>
      <c r="AB53">
        <v>1</v>
      </c>
      <c r="AC53">
        <v>1</v>
      </c>
    </row>
    <row r="54" spans="1:29" x14ac:dyDescent="0.3">
      <c r="A54" t="s">
        <v>145</v>
      </c>
      <c r="B54" s="1">
        <v>14080556.271609999</v>
      </c>
      <c r="C54" s="1">
        <v>17573357.375119999</v>
      </c>
      <c r="D54" t="s">
        <v>374</v>
      </c>
      <c r="E54">
        <v>22.015000000000001</v>
      </c>
      <c r="F54">
        <v>60.4729999999999</v>
      </c>
      <c r="G54" t="s">
        <v>1090</v>
      </c>
      <c r="H54" t="s">
        <v>1090</v>
      </c>
      <c r="I54">
        <v>4</v>
      </c>
      <c r="J54">
        <v>4</v>
      </c>
      <c r="K54">
        <v>1.7320508075688776</v>
      </c>
      <c r="L54">
        <v>1.9999999999999996</v>
      </c>
      <c r="M54">
        <v>1.7320508075688776</v>
      </c>
      <c r="N54">
        <v>1.9999999999999996</v>
      </c>
      <c r="O54">
        <v>0</v>
      </c>
      <c r="P54">
        <v>0.27001598999999998</v>
      </c>
      <c r="Q54">
        <v>167.27799999999999</v>
      </c>
      <c r="R54">
        <v>144.077</v>
      </c>
      <c r="S54">
        <v>1</v>
      </c>
      <c r="T54">
        <v>3.4000000000000002E-2</v>
      </c>
      <c r="U54">
        <v>5.7499999999999999E-3</v>
      </c>
      <c r="V54">
        <v>1</v>
      </c>
      <c r="W54">
        <v>0</v>
      </c>
      <c r="X54">
        <v>0</v>
      </c>
      <c r="Y54">
        <v>0</v>
      </c>
      <c r="Z54">
        <v>0.24805845991698353</v>
      </c>
      <c r="AA54" t="s">
        <v>1099</v>
      </c>
      <c r="AB54">
        <v>1</v>
      </c>
      <c r="AC54">
        <v>1</v>
      </c>
    </row>
    <row r="55" spans="1:29" x14ac:dyDescent="0.3">
      <c r="A55" t="s">
        <v>146</v>
      </c>
      <c r="B55" s="1">
        <v>3561072.3042910001</v>
      </c>
      <c r="C55" s="1">
        <v>4438366.1840920001</v>
      </c>
      <c r="D55" t="s">
        <v>374</v>
      </c>
      <c r="E55">
        <v>22.3</v>
      </c>
      <c r="F55">
        <v>60.317</v>
      </c>
      <c r="G55" t="s">
        <v>1089</v>
      </c>
      <c r="H55" t="s">
        <v>1089</v>
      </c>
      <c r="I55">
        <v>3</v>
      </c>
      <c r="J55">
        <v>3</v>
      </c>
      <c r="K55">
        <v>1.5098036484771051</v>
      </c>
      <c r="L55">
        <v>1.6817928305074288</v>
      </c>
      <c r="M55">
        <v>1.5098036484771051</v>
      </c>
      <c r="N55">
        <v>1.6817928305074288</v>
      </c>
      <c r="O55">
        <v>0</v>
      </c>
      <c r="P55">
        <v>0.37461898999999999</v>
      </c>
      <c r="Q55">
        <v>151.03899999999999</v>
      </c>
      <c r="R55">
        <v>76.099502999999999</v>
      </c>
      <c r="S55">
        <v>1</v>
      </c>
      <c r="T55">
        <v>1E-3</v>
      </c>
      <c r="U55">
        <v>1E-3</v>
      </c>
      <c r="V55">
        <v>1</v>
      </c>
      <c r="W55">
        <v>0</v>
      </c>
      <c r="X55">
        <v>0</v>
      </c>
      <c r="Y55">
        <v>0</v>
      </c>
      <c r="Z55">
        <v>0.24635666025199307</v>
      </c>
      <c r="AA55" t="s">
        <v>1099</v>
      </c>
      <c r="AB55">
        <v>1</v>
      </c>
      <c r="AC55">
        <v>1</v>
      </c>
    </row>
    <row r="56" spans="1:29" x14ac:dyDescent="0.3">
      <c r="A56" t="s">
        <v>147</v>
      </c>
      <c r="B56" s="1">
        <v>8600739.6698289998</v>
      </c>
      <c r="C56" s="1">
        <v>10711835.367319999</v>
      </c>
      <c r="D56" t="s">
        <v>374</v>
      </c>
      <c r="E56">
        <v>22.745000000000001</v>
      </c>
      <c r="F56">
        <v>60.252000000000002</v>
      </c>
      <c r="G56" t="s">
        <v>1089</v>
      </c>
      <c r="H56" t="s">
        <v>1090</v>
      </c>
      <c r="I56">
        <v>3</v>
      </c>
      <c r="J56">
        <v>4</v>
      </c>
      <c r="K56">
        <v>1.5098036484771051</v>
      </c>
      <c r="L56">
        <v>1.6817928305074288</v>
      </c>
      <c r="M56">
        <v>1.7320508075688776</v>
      </c>
      <c r="N56">
        <v>1.9999999999999996</v>
      </c>
      <c r="O56">
        <v>0</v>
      </c>
      <c r="P56">
        <v>2.18805E-3</v>
      </c>
      <c r="Q56">
        <v>3.7436299000000002</v>
      </c>
      <c r="R56">
        <v>13.998900000000001</v>
      </c>
      <c r="S56">
        <v>1</v>
      </c>
      <c r="T56">
        <v>2.9250000000000002E-2</v>
      </c>
      <c r="U56">
        <v>5.0000000000000001E-3</v>
      </c>
      <c r="V56">
        <v>1</v>
      </c>
      <c r="W56">
        <v>0</v>
      </c>
      <c r="X56">
        <v>0</v>
      </c>
      <c r="Y56">
        <v>0</v>
      </c>
      <c r="Z56">
        <v>0.24545513275987488</v>
      </c>
      <c r="AA56" t="s">
        <v>1099</v>
      </c>
      <c r="AB56">
        <v>1</v>
      </c>
      <c r="AC56">
        <v>1</v>
      </c>
    </row>
    <row r="57" spans="1:29" x14ac:dyDescent="0.3">
      <c r="A57" t="s">
        <v>148</v>
      </c>
      <c r="B57" s="1">
        <v>1979619.5175010001</v>
      </c>
      <c r="C57" s="1">
        <v>2469388.2134210002</v>
      </c>
      <c r="D57" t="s">
        <v>374</v>
      </c>
      <c r="E57">
        <v>22.227</v>
      </c>
      <c r="F57">
        <v>60.378999999999898</v>
      </c>
      <c r="G57" t="s">
        <v>1093</v>
      </c>
      <c r="H57" t="s">
        <v>1093</v>
      </c>
      <c r="I57">
        <v>2</v>
      </c>
      <c r="J57">
        <v>2</v>
      </c>
      <c r="K57">
        <v>1.3160740129524926</v>
      </c>
      <c r="L57">
        <v>1.4142135623730949</v>
      </c>
      <c r="M57">
        <v>1.3160740129524926</v>
      </c>
      <c r="N57">
        <v>1.4142135623730949</v>
      </c>
      <c r="O57">
        <v>0</v>
      </c>
      <c r="P57">
        <v>0.10984000000000001</v>
      </c>
      <c r="Q57">
        <v>154.48801</v>
      </c>
      <c r="R57">
        <v>469.40201000000002</v>
      </c>
      <c r="S57">
        <v>1</v>
      </c>
      <c r="T57">
        <v>2.2799999999999999E-3</v>
      </c>
      <c r="U57">
        <v>0.01</v>
      </c>
      <c r="V57">
        <v>1</v>
      </c>
      <c r="W57">
        <v>0</v>
      </c>
      <c r="X57">
        <v>0</v>
      </c>
      <c r="Y57">
        <v>0</v>
      </c>
      <c r="Z57">
        <v>0.24740546937942212</v>
      </c>
      <c r="AA57" t="s">
        <v>1099</v>
      </c>
      <c r="AB57">
        <v>1</v>
      </c>
      <c r="AC57">
        <v>1</v>
      </c>
    </row>
    <row r="58" spans="1:29" x14ac:dyDescent="0.3">
      <c r="A58" t="s">
        <v>151</v>
      </c>
      <c r="B58" s="1">
        <v>12914904.57746</v>
      </c>
      <c r="C58" s="1">
        <v>16997699.946850002</v>
      </c>
      <c r="D58" t="s">
        <v>374</v>
      </c>
      <c r="E58">
        <v>21.52</v>
      </c>
      <c r="F58">
        <v>61.566000000000003</v>
      </c>
      <c r="G58" t="s">
        <v>1090</v>
      </c>
      <c r="H58" t="s">
        <v>1090</v>
      </c>
      <c r="I58">
        <v>4</v>
      </c>
      <c r="J58">
        <v>4</v>
      </c>
      <c r="K58">
        <v>1.7320508075688776</v>
      </c>
      <c r="L58">
        <v>1.9999999999999996</v>
      </c>
      <c r="M58">
        <v>1.7320508075688776</v>
      </c>
      <c r="N58">
        <v>1.9999999999999996</v>
      </c>
      <c r="O58">
        <v>0</v>
      </c>
      <c r="P58">
        <v>8.963110299999999E-2</v>
      </c>
      <c r="Q58">
        <v>106.224</v>
      </c>
      <c r="R58">
        <v>76.292702000000006</v>
      </c>
      <c r="S58">
        <v>1</v>
      </c>
      <c r="T58">
        <v>3.8300000000000001E-3</v>
      </c>
      <c r="U58">
        <v>2.6700000000000001E-3</v>
      </c>
      <c r="V58">
        <v>1</v>
      </c>
      <c r="W58">
        <v>0</v>
      </c>
      <c r="X58">
        <v>0</v>
      </c>
      <c r="Y58">
        <v>0</v>
      </c>
      <c r="Z58">
        <v>0.31613050990059832</v>
      </c>
      <c r="AA58" t="s">
        <v>1100</v>
      </c>
      <c r="AB58">
        <v>2</v>
      </c>
      <c r="AC58">
        <v>1</v>
      </c>
    </row>
    <row r="59" spans="1:29" x14ac:dyDescent="0.3">
      <c r="A59" t="s">
        <v>154</v>
      </c>
      <c r="B59" s="1">
        <v>2411561.4234059998</v>
      </c>
      <c r="C59" s="1">
        <v>3003642.376834</v>
      </c>
      <c r="D59" t="s">
        <v>374</v>
      </c>
      <c r="E59">
        <v>27.251000000000001</v>
      </c>
      <c r="F59">
        <v>60.524999999999899</v>
      </c>
      <c r="G59" t="s">
        <v>1093</v>
      </c>
      <c r="H59" t="s">
        <v>1089</v>
      </c>
      <c r="I59">
        <v>2</v>
      </c>
      <c r="J59">
        <v>3</v>
      </c>
      <c r="K59">
        <v>1.3160740129524926</v>
      </c>
      <c r="L59">
        <v>1.4142135623730949</v>
      </c>
      <c r="M59">
        <v>1.5098036484771051</v>
      </c>
      <c r="N59">
        <v>1.6817928305074288</v>
      </c>
      <c r="O59">
        <v>0</v>
      </c>
      <c r="P59">
        <v>2.5345900000000001E-2</v>
      </c>
      <c r="Q59">
        <v>145.70500000000001</v>
      </c>
      <c r="R59">
        <v>106.83799999999999</v>
      </c>
      <c r="S59">
        <v>1</v>
      </c>
      <c r="T59">
        <v>1.04E-2</v>
      </c>
      <c r="U59">
        <v>3.0000000000000001E-3</v>
      </c>
      <c r="V59">
        <v>1</v>
      </c>
      <c r="W59">
        <v>0</v>
      </c>
      <c r="X59">
        <v>0</v>
      </c>
      <c r="Y59">
        <v>0</v>
      </c>
      <c r="Z59">
        <v>0.24551767484809367</v>
      </c>
      <c r="AA59" t="s">
        <v>1099</v>
      </c>
      <c r="AB59">
        <v>1</v>
      </c>
      <c r="AC59">
        <v>1</v>
      </c>
    </row>
    <row r="60" spans="1:29" x14ac:dyDescent="0.3">
      <c r="A60" t="s">
        <v>155</v>
      </c>
      <c r="B60" s="1">
        <v>822726.73358170001</v>
      </c>
      <c r="C60" s="1">
        <v>1169077.9643570001</v>
      </c>
      <c r="D60" t="s">
        <v>374</v>
      </c>
      <c r="E60">
        <v>21.238</v>
      </c>
      <c r="F60">
        <v>62.393000000000001</v>
      </c>
      <c r="G60" t="s">
        <v>1092</v>
      </c>
      <c r="H60" t="s">
        <v>1093</v>
      </c>
      <c r="I60">
        <v>1</v>
      </c>
      <c r="J60">
        <v>2</v>
      </c>
      <c r="K60">
        <v>1.1472026904398771</v>
      </c>
      <c r="L60">
        <v>1.189207115002721</v>
      </c>
      <c r="M60">
        <v>1.3160740129524926</v>
      </c>
      <c r="N60">
        <v>1.4142135623730949</v>
      </c>
      <c r="O60">
        <v>0</v>
      </c>
      <c r="P60">
        <v>0.13372099000000001</v>
      </c>
      <c r="Q60">
        <v>48.743499999999997</v>
      </c>
      <c r="R60">
        <v>32.1404</v>
      </c>
      <c r="S60">
        <v>1</v>
      </c>
      <c r="T60">
        <v>5.7499999999999999E-3</v>
      </c>
      <c r="U60">
        <v>3.0000000000000001E-3</v>
      </c>
      <c r="V60">
        <v>1</v>
      </c>
      <c r="W60">
        <v>0</v>
      </c>
      <c r="X60">
        <v>0</v>
      </c>
      <c r="Y60">
        <v>0</v>
      </c>
      <c r="Z60">
        <v>0.42097967239678374</v>
      </c>
      <c r="AA60" t="s">
        <v>1100</v>
      </c>
      <c r="AB60">
        <v>2</v>
      </c>
      <c r="AC60">
        <v>1</v>
      </c>
    </row>
    <row r="61" spans="1:29" x14ac:dyDescent="0.3">
      <c r="A61" t="s">
        <v>156</v>
      </c>
      <c r="B61" s="1">
        <v>1093498.661966</v>
      </c>
      <c r="C61" s="1">
        <v>1725352.2623459999</v>
      </c>
      <c r="D61" t="s">
        <v>374</v>
      </c>
      <c r="E61">
        <v>21.933</v>
      </c>
      <c r="F61">
        <v>63.24</v>
      </c>
      <c r="G61" t="s">
        <v>1093</v>
      </c>
      <c r="H61" t="s">
        <v>1093</v>
      </c>
      <c r="I61">
        <v>2</v>
      </c>
      <c r="J61">
        <v>2</v>
      </c>
      <c r="K61">
        <v>1.3160740129524926</v>
      </c>
      <c r="L61">
        <v>1.4142135623730949</v>
      </c>
      <c r="M61">
        <v>1.3160740129524926</v>
      </c>
      <c r="N61">
        <v>1.4142135623730949</v>
      </c>
      <c r="O61">
        <v>0</v>
      </c>
      <c r="P61">
        <v>5.3214401999999994E-3</v>
      </c>
      <c r="Q61">
        <v>12.0329</v>
      </c>
      <c r="R61">
        <v>20.045400999999998</v>
      </c>
      <c r="S61">
        <v>1</v>
      </c>
      <c r="T61">
        <v>2.0500000000000001E-2</v>
      </c>
      <c r="U61">
        <v>1.2999999999999999E-2</v>
      </c>
      <c r="V61">
        <v>1</v>
      </c>
      <c r="W61">
        <v>0</v>
      </c>
      <c r="X61">
        <v>0</v>
      </c>
      <c r="Y61">
        <v>0</v>
      </c>
      <c r="Z61">
        <v>0.57782750208764877</v>
      </c>
      <c r="AA61" t="s">
        <v>1098</v>
      </c>
      <c r="AB61">
        <v>3</v>
      </c>
      <c r="AC61">
        <v>1</v>
      </c>
    </row>
    <row r="62" spans="1:29" x14ac:dyDescent="0.3">
      <c r="A62" t="s">
        <v>157</v>
      </c>
      <c r="B62" s="1">
        <v>450422.61344749999</v>
      </c>
      <c r="C62" s="1">
        <v>667663.22949629999</v>
      </c>
      <c r="D62" t="s">
        <v>374</v>
      </c>
      <c r="E62">
        <v>21.222000000000001</v>
      </c>
      <c r="F62">
        <v>62.441000000000003</v>
      </c>
      <c r="G62" t="s">
        <v>1092</v>
      </c>
      <c r="H62" t="s">
        <v>1092</v>
      </c>
      <c r="I62">
        <v>1</v>
      </c>
      <c r="J62">
        <v>1</v>
      </c>
      <c r="K62">
        <v>1.1472026904398771</v>
      </c>
      <c r="L62">
        <v>1.189207115002721</v>
      </c>
      <c r="M62">
        <v>1.1472026904398771</v>
      </c>
      <c r="N62">
        <v>1.189207115002721</v>
      </c>
      <c r="O62">
        <v>0</v>
      </c>
      <c r="P62">
        <v>4.1143398000000001E-3</v>
      </c>
      <c r="Q62">
        <v>26.514099000000002</v>
      </c>
      <c r="R62">
        <v>53.130198999999998</v>
      </c>
      <c r="S62">
        <v>1</v>
      </c>
      <c r="T62">
        <v>2.1499999999999998E-2</v>
      </c>
      <c r="U62">
        <v>1.35E-2</v>
      </c>
      <c r="V62">
        <v>1</v>
      </c>
      <c r="W62">
        <v>0</v>
      </c>
      <c r="X62">
        <v>0</v>
      </c>
      <c r="Y62">
        <v>0</v>
      </c>
      <c r="Z62">
        <v>0.48230397311994855</v>
      </c>
      <c r="AA62" t="s">
        <v>1100</v>
      </c>
      <c r="AB62">
        <v>2</v>
      </c>
      <c r="AC62">
        <v>1</v>
      </c>
    </row>
    <row r="63" spans="1:29" x14ac:dyDescent="0.3">
      <c r="A63" t="s">
        <v>161</v>
      </c>
      <c r="B63" s="1">
        <v>4871284.1941419998</v>
      </c>
      <c r="C63" s="1">
        <v>6512023.716</v>
      </c>
      <c r="D63" t="s">
        <v>374</v>
      </c>
      <c r="E63">
        <v>21.597000000000001</v>
      </c>
      <c r="F63">
        <v>63.094000000000001</v>
      </c>
      <c r="G63" t="s">
        <v>1089</v>
      </c>
      <c r="H63" t="s">
        <v>1089</v>
      </c>
      <c r="I63">
        <v>3</v>
      </c>
      <c r="J63">
        <v>3</v>
      </c>
      <c r="K63">
        <v>1.5098036484771051</v>
      </c>
      <c r="L63">
        <v>1.6817928305074288</v>
      </c>
      <c r="M63">
        <v>1.5098036484771051</v>
      </c>
      <c r="N63">
        <v>1.6817928305074288</v>
      </c>
      <c r="O63">
        <v>0</v>
      </c>
      <c r="P63">
        <v>0.71006798999999998</v>
      </c>
      <c r="Q63">
        <v>386.65899999999999</v>
      </c>
      <c r="R63">
        <v>183.46299999999999</v>
      </c>
      <c r="S63">
        <v>1</v>
      </c>
      <c r="T63">
        <v>3.6249999999999998E-2</v>
      </c>
      <c r="U63">
        <v>2.2749999999999999E-2</v>
      </c>
      <c r="V63">
        <v>1</v>
      </c>
      <c r="W63">
        <v>0</v>
      </c>
      <c r="X63">
        <v>0</v>
      </c>
      <c r="Y63">
        <v>0</v>
      </c>
      <c r="Z63">
        <v>0.33681868198761306</v>
      </c>
      <c r="AA63" t="s">
        <v>1100</v>
      </c>
      <c r="AB63">
        <v>2</v>
      </c>
      <c r="AC63">
        <v>1</v>
      </c>
    </row>
    <row r="64" spans="1:29" x14ac:dyDescent="0.3">
      <c r="A64" t="s">
        <v>162</v>
      </c>
      <c r="B64" s="1">
        <v>517631.81598100002</v>
      </c>
      <c r="C64" s="1">
        <v>627528.76537569996</v>
      </c>
      <c r="D64" t="s">
        <v>374</v>
      </c>
      <c r="E64">
        <v>23.417000000000002</v>
      </c>
      <c r="F64">
        <v>64.084000000000003</v>
      </c>
      <c r="G64" t="s">
        <v>1092</v>
      </c>
      <c r="H64" t="s">
        <v>1092</v>
      </c>
      <c r="I64">
        <v>1</v>
      </c>
      <c r="J64">
        <v>1</v>
      </c>
      <c r="K64">
        <v>1.1472026904398771</v>
      </c>
      <c r="L64">
        <v>1.189207115002721</v>
      </c>
      <c r="M64">
        <v>1.1472026904398771</v>
      </c>
      <c r="N64">
        <v>1.189207115002721</v>
      </c>
      <c r="O64">
        <v>0</v>
      </c>
      <c r="P64">
        <v>1E-3</v>
      </c>
      <c r="Q64">
        <v>1.0467200000000001</v>
      </c>
      <c r="R64">
        <v>26.739401000000001</v>
      </c>
      <c r="S64">
        <v>1</v>
      </c>
      <c r="T64">
        <v>1.6750000000000001E-2</v>
      </c>
      <c r="U64">
        <v>6.0000000000000001E-3</v>
      </c>
      <c r="V64">
        <v>1</v>
      </c>
      <c r="W64">
        <v>0</v>
      </c>
      <c r="X64">
        <v>0</v>
      </c>
      <c r="Y64">
        <v>0</v>
      </c>
      <c r="Z64">
        <v>0.21230717664915283</v>
      </c>
      <c r="AA64" t="s">
        <v>1099</v>
      </c>
      <c r="AB64">
        <v>1</v>
      </c>
      <c r="AC64">
        <v>1</v>
      </c>
    </row>
    <row r="65" spans="1:29" x14ac:dyDescent="0.3">
      <c r="A65" t="s">
        <v>165</v>
      </c>
      <c r="B65" s="1">
        <v>1052647.986857</v>
      </c>
      <c r="C65" s="1">
        <v>1310347.5492209999</v>
      </c>
      <c r="D65" t="s">
        <v>374</v>
      </c>
      <c r="E65">
        <v>24.463000000000001</v>
      </c>
      <c r="F65">
        <v>64.688999999999893</v>
      </c>
      <c r="G65" t="s">
        <v>1093</v>
      </c>
      <c r="H65" t="s">
        <v>1093</v>
      </c>
      <c r="I65">
        <v>2</v>
      </c>
      <c r="J65">
        <v>2</v>
      </c>
      <c r="K65">
        <v>1.3160740129524926</v>
      </c>
      <c r="L65">
        <v>1.4142135623730949</v>
      </c>
      <c r="M65">
        <v>1.3160740129524926</v>
      </c>
      <c r="N65">
        <v>1.4142135623730949</v>
      </c>
      <c r="O65">
        <v>0</v>
      </c>
      <c r="P65">
        <v>0.29295001000000004</v>
      </c>
      <c r="Q65">
        <v>223.39</v>
      </c>
      <c r="R65">
        <v>116.929</v>
      </c>
      <c r="S65">
        <v>1</v>
      </c>
      <c r="T65">
        <v>2.2499999999999999E-2</v>
      </c>
      <c r="U65">
        <v>5.4999999999999997E-3</v>
      </c>
      <c r="V65">
        <v>1</v>
      </c>
      <c r="W65">
        <v>0</v>
      </c>
      <c r="X65">
        <v>0</v>
      </c>
      <c r="Y65">
        <v>0</v>
      </c>
      <c r="Z65">
        <v>0.24481076825448564</v>
      </c>
      <c r="AA65" t="s">
        <v>1099</v>
      </c>
      <c r="AB65">
        <v>1</v>
      </c>
      <c r="AC65">
        <v>1</v>
      </c>
    </row>
    <row r="66" spans="1:29" x14ac:dyDescent="0.3">
      <c r="A66" t="s">
        <v>167</v>
      </c>
      <c r="B66" s="1">
        <v>5909756.4841099996</v>
      </c>
      <c r="C66" s="1">
        <v>7829940.1558750002</v>
      </c>
      <c r="D66" t="s">
        <v>374</v>
      </c>
      <c r="E66">
        <v>24.561</v>
      </c>
      <c r="F66">
        <v>65.727000000000004</v>
      </c>
      <c r="G66" t="s">
        <v>1089</v>
      </c>
      <c r="H66" t="s">
        <v>1089</v>
      </c>
      <c r="I66">
        <v>3</v>
      </c>
      <c r="J66">
        <v>3</v>
      </c>
      <c r="K66">
        <v>1.5098036484771051</v>
      </c>
      <c r="L66">
        <v>1.6817928305074288</v>
      </c>
      <c r="M66">
        <v>1.5098036484771051</v>
      </c>
      <c r="N66">
        <v>1.6817928305074288</v>
      </c>
      <c r="O66">
        <v>0</v>
      </c>
      <c r="P66">
        <v>0.35255899000000002</v>
      </c>
      <c r="Q66">
        <v>184.40601000000001</v>
      </c>
      <c r="R66">
        <v>126.18899999999999</v>
      </c>
      <c r="S66">
        <v>1</v>
      </c>
      <c r="T66">
        <v>1.333E-2</v>
      </c>
      <c r="U66">
        <v>6.0000000000000001E-3</v>
      </c>
      <c r="V66">
        <v>1</v>
      </c>
      <c r="W66">
        <v>0</v>
      </c>
      <c r="X66">
        <v>0</v>
      </c>
      <c r="Y66">
        <v>0</v>
      </c>
      <c r="Z66">
        <v>0.32491756249651582</v>
      </c>
      <c r="AA66" t="s">
        <v>1100</v>
      </c>
      <c r="AB66">
        <v>2</v>
      </c>
      <c r="AC66">
        <v>1</v>
      </c>
    </row>
    <row r="67" spans="1:29" x14ac:dyDescent="0.3">
      <c r="A67" t="s">
        <v>168</v>
      </c>
      <c r="B67" s="1">
        <v>2000220.283023</v>
      </c>
      <c r="C67" s="1">
        <v>2626292.523333</v>
      </c>
      <c r="D67" t="s">
        <v>374</v>
      </c>
      <c r="E67">
        <v>20.018000000000001</v>
      </c>
      <c r="F67">
        <v>60.247999999999898</v>
      </c>
      <c r="G67" t="s">
        <v>1093</v>
      </c>
      <c r="H67" t="s">
        <v>1093</v>
      </c>
      <c r="I67">
        <v>2</v>
      </c>
      <c r="J67">
        <v>2</v>
      </c>
      <c r="K67">
        <v>1.3160740129524926</v>
      </c>
      <c r="L67">
        <v>1.4142135623730949</v>
      </c>
      <c r="M67">
        <v>1.3160740129524926</v>
      </c>
      <c r="N67">
        <v>1.4142135623730949</v>
      </c>
      <c r="O67">
        <v>0</v>
      </c>
      <c r="P67">
        <v>5.1181899999999995E-2</v>
      </c>
      <c r="Q67">
        <v>41.643298999999999</v>
      </c>
      <c r="R67">
        <v>25.436599999999999</v>
      </c>
      <c r="S67">
        <v>1</v>
      </c>
      <c r="T67">
        <v>0.01</v>
      </c>
      <c r="U67">
        <v>1.2500000000000001E-2</v>
      </c>
      <c r="V67">
        <v>1</v>
      </c>
      <c r="W67">
        <v>0</v>
      </c>
      <c r="X67">
        <v>0</v>
      </c>
      <c r="Y67">
        <v>0</v>
      </c>
      <c r="Z67">
        <v>0.31300164568064276</v>
      </c>
      <c r="AA67" t="s">
        <v>1100</v>
      </c>
      <c r="AB67">
        <v>2</v>
      </c>
      <c r="AC67">
        <v>1</v>
      </c>
    </row>
    <row r="68" spans="1:29" x14ac:dyDescent="0.3">
      <c r="A68" t="s">
        <v>132</v>
      </c>
      <c r="B68" s="1">
        <v>1386495.8221160001</v>
      </c>
      <c r="C68" s="1">
        <v>1720576.7643309999</v>
      </c>
      <c r="D68" t="s">
        <v>374</v>
      </c>
      <c r="E68">
        <v>23.257000000000001</v>
      </c>
      <c r="F68">
        <v>59.898000000000003</v>
      </c>
      <c r="G68" t="s">
        <v>1093</v>
      </c>
      <c r="H68" t="s">
        <v>1093</v>
      </c>
      <c r="I68">
        <v>2</v>
      </c>
      <c r="J68">
        <v>2</v>
      </c>
      <c r="K68">
        <v>1.3160740129524926</v>
      </c>
      <c r="L68">
        <v>1.4142135623730949</v>
      </c>
      <c r="M68">
        <v>1.3160740129524926</v>
      </c>
      <c r="N68">
        <v>1.4142135623730949</v>
      </c>
      <c r="O68">
        <v>0</v>
      </c>
      <c r="P68">
        <v>0.130106</v>
      </c>
      <c r="Q68">
        <v>56.429797999999998</v>
      </c>
      <c r="R68">
        <v>27.864799999999999</v>
      </c>
      <c r="S68">
        <v>1</v>
      </c>
      <c r="T68">
        <v>1.0500000000000001E-2</v>
      </c>
      <c r="U68">
        <v>2.2499999999999999E-2</v>
      </c>
      <c r="V68">
        <v>1</v>
      </c>
      <c r="W68">
        <v>0</v>
      </c>
      <c r="X68">
        <v>0</v>
      </c>
      <c r="Y68">
        <v>0</v>
      </c>
      <c r="Z68">
        <v>0.24095344312335706</v>
      </c>
      <c r="AA68" t="s">
        <v>1099</v>
      </c>
      <c r="AB68">
        <v>1</v>
      </c>
      <c r="AC68">
        <v>1</v>
      </c>
    </row>
    <row r="69" spans="1:29" x14ac:dyDescent="0.3">
      <c r="A69" t="s">
        <v>169</v>
      </c>
      <c r="B69" s="1">
        <v>4921986.9241140001</v>
      </c>
      <c r="C69" s="1">
        <v>6133061.4092979999</v>
      </c>
      <c r="D69" t="s">
        <v>374</v>
      </c>
      <c r="E69">
        <v>25.158999999999899</v>
      </c>
      <c r="F69">
        <v>60.201999999999899</v>
      </c>
      <c r="G69" t="s">
        <v>1089</v>
      </c>
      <c r="H69" t="s">
        <v>1089</v>
      </c>
      <c r="I69">
        <v>3</v>
      </c>
      <c r="J69">
        <v>3</v>
      </c>
      <c r="K69">
        <v>1.5098036484771051</v>
      </c>
      <c r="L69">
        <v>1.6817928305074288</v>
      </c>
      <c r="M69">
        <v>1.5098036484771051</v>
      </c>
      <c r="N69">
        <v>1.6817928305074288</v>
      </c>
      <c r="O69">
        <v>0</v>
      </c>
      <c r="P69">
        <v>0.81439398000000007</v>
      </c>
      <c r="Q69">
        <v>1453.13</v>
      </c>
      <c r="R69">
        <v>1215.5899999999999</v>
      </c>
      <c r="S69">
        <v>1</v>
      </c>
      <c r="T69">
        <v>1.2500000000000001E-2</v>
      </c>
      <c r="U69">
        <v>4.6699999999999997E-3</v>
      </c>
      <c r="V69">
        <v>1</v>
      </c>
      <c r="W69">
        <v>0</v>
      </c>
      <c r="X69">
        <v>0</v>
      </c>
      <c r="Y69">
        <v>0</v>
      </c>
      <c r="Z69">
        <v>0.24605398264076123</v>
      </c>
      <c r="AA69" t="s">
        <v>1099</v>
      </c>
      <c r="AB69">
        <v>1</v>
      </c>
      <c r="AC69">
        <v>1</v>
      </c>
    </row>
    <row r="70" spans="1:29" x14ac:dyDescent="0.3">
      <c r="A70" t="s">
        <v>170</v>
      </c>
      <c r="B70" s="1">
        <v>5263726.8950089999</v>
      </c>
      <c r="C70" s="1">
        <v>6551378.581545</v>
      </c>
      <c r="D70" t="s">
        <v>374</v>
      </c>
      <c r="E70">
        <v>26.948</v>
      </c>
      <c r="F70">
        <v>60.451000000000001</v>
      </c>
      <c r="G70" t="s">
        <v>1089</v>
      </c>
      <c r="H70" t="s">
        <v>1089</v>
      </c>
      <c r="I70">
        <v>3</v>
      </c>
      <c r="J70">
        <v>3</v>
      </c>
      <c r="K70">
        <v>1.5098036484771051</v>
      </c>
      <c r="L70">
        <v>1.6817928305074288</v>
      </c>
      <c r="M70">
        <v>1.5098036484771051</v>
      </c>
      <c r="N70">
        <v>1.6817928305074288</v>
      </c>
      <c r="O70">
        <v>0</v>
      </c>
      <c r="P70">
        <v>0.31070700000000001</v>
      </c>
      <c r="Q70">
        <v>296.43200999999999</v>
      </c>
      <c r="R70">
        <v>332.91699</v>
      </c>
      <c r="S70">
        <v>1</v>
      </c>
      <c r="T70">
        <v>1.9829999999999997E-2</v>
      </c>
      <c r="U70">
        <v>4.0000000000000001E-3</v>
      </c>
      <c r="V70">
        <v>1</v>
      </c>
      <c r="W70">
        <v>0</v>
      </c>
      <c r="X70">
        <v>0</v>
      </c>
      <c r="Y70">
        <v>0</v>
      </c>
      <c r="Z70">
        <v>0.24462737376381274</v>
      </c>
      <c r="AA70" t="s">
        <v>1099</v>
      </c>
      <c r="AB70">
        <v>1</v>
      </c>
      <c r="AC70">
        <v>1</v>
      </c>
    </row>
    <row r="71" spans="1:29" x14ac:dyDescent="0.3">
      <c r="A71" t="s">
        <v>171</v>
      </c>
      <c r="B71" s="1">
        <v>1718615.9941809999</v>
      </c>
      <c r="C71" s="1">
        <v>2180291.5845929999</v>
      </c>
      <c r="D71" t="s">
        <v>374</v>
      </c>
      <c r="E71">
        <v>23.113</v>
      </c>
      <c r="F71">
        <v>63.8569999999999</v>
      </c>
      <c r="G71" t="s">
        <v>1093</v>
      </c>
      <c r="H71" t="s">
        <v>1093</v>
      </c>
      <c r="I71">
        <v>2</v>
      </c>
      <c r="J71">
        <v>2</v>
      </c>
      <c r="K71">
        <v>1.3160740129524926</v>
      </c>
      <c r="L71">
        <v>1.4142135623730949</v>
      </c>
      <c r="M71">
        <v>1.3160740129524926</v>
      </c>
      <c r="N71">
        <v>1.4142135623730949</v>
      </c>
      <c r="O71">
        <v>0</v>
      </c>
      <c r="P71">
        <v>0.41159798999999997</v>
      </c>
      <c r="Q71">
        <v>273.95098999999999</v>
      </c>
      <c r="R71">
        <v>119.681</v>
      </c>
      <c r="S71">
        <v>1</v>
      </c>
      <c r="T71">
        <v>1.6E-2</v>
      </c>
      <c r="U71">
        <v>7.0000000000000001E-3</v>
      </c>
      <c r="V71">
        <v>1</v>
      </c>
      <c r="W71">
        <v>0</v>
      </c>
      <c r="X71">
        <v>0</v>
      </c>
      <c r="Y71">
        <v>0</v>
      </c>
      <c r="Z71">
        <v>0.26863219705575342</v>
      </c>
      <c r="AA71" t="s">
        <v>1100</v>
      </c>
      <c r="AB71">
        <v>2</v>
      </c>
      <c r="AC71">
        <v>1</v>
      </c>
    </row>
    <row r="72" spans="1:29" x14ac:dyDescent="0.3">
      <c r="A72" t="s">
        <v>172</v>
      </c>
      <c r="B72" s="1">
        <v>894427.89635329996</v>
      </c>
      <c r="C72" s="1">
        <v>1096868.5309369999</v>
      </c>
      <c r="D72" t="s">
        <v>374</v>
      </c>
      <c r="E72">
        <v>19.945</v>
      </c>
      <c r="F72">
        <v>60.107999999999898</v>
      </c>
      <c r="G72" t="s">
        <v>1092</v>
      </c>
      <c r="H72" t="s">
        <v>1093</v>
      </c>
      <c r="I72">
        <v>1</v>
      </c>
      <c r="J72">
        <v>2</v>
      </c>
      <c r="K72">
        <v>1.1472026904398771</v>
      </c>
      <c r="L72">
        <v>1.189207115002721</v>
      </c>
      <c r="M72">
        <v>1.3160740129524926</v>
      </c>
      <c r="N72">
        <v>1.4142135623730949</v>
      </c>
      <c r="O72">
        <v>0</v>
      </c>
      <c r="P72">
        <v>0.21537199000000001</v>
      </c>
      <c r="Q72">
        <v>90.967101999999997</v>
      </c>
      <c r="R72">
        <v>47.681801</v>
      </c>
      <c r="S72">
        <v>1</v>
      </c>
      <c r="T72">
        <v>1.4999999999999999E-2</v>
      </c>
      <c r="U72">
        <v>0.01</v>
      </c>
      <c r="V72">
        <v>1</v>
      </c>
      <c r="W72">
        <v>0</v>
      </c>
      <c r="X72">
        <v>0</v>
      </c>
      <c r="Y72">
        <v>0</v>
      </c>
      <c r="Z72">
        <v>0.22633533167858141</v>
      </c>
      <c r="AA72" t="s">
        <v>1099</v>
      </c>
      <c r="AB72">
        <v>1</v>
      </c>
      <c r="AC72">
        <v>1</v>
      </c>
    </row>
    <row r="73" spans="1:29" x14ac:dyDescent="0.3">
      <c r="A73" t="s">
        <v>194</v>
      </c>
      <c r="B73" s="1">
        <v>12765749.464260001</v>
      </c>
      <c r="C73" s="1">
        <v>17728761.194049999</v>
      </c>
      <c r="D73" t="s">
        <v>375</v>
      </c>
      <c r="E73">
        <v>12.462</v>
      </c>
      <c r="F73">
        <v>54.301000000000002</v>
      </c>
      <c r="G73" t="s">
        <v>1090</v>
      </c>
      <c r="H73" t="s">
        <v>1090</v>
      </c>
      <c r="I73">
        <v>4</v>
      </c>
      <c r="J73">
        <v>4</v>
      </c>
      <c r="K73">
        <v>1.7320508075688776</v>
      </c>
      <c r="L73">
        <v>1.9999999999999996</v>
      </c>
      <c r="M73">
        <v>1.7320508075688776</v>
      </c>
      <c r="N73">
        <v>1.9999999999999996</v>
      </c>
      <c r="O73">
        <v>0</v>
      </c>
      <c r="P73">
        <v>3.9402E-2</v>
      </c>
      <c r="Q73">
        <v>75.281097000000003</v>
      </c>
      <c r="R73">
        <v>97.072997999999998</v>
      </c>
      <c r="S73">
        <v>1</v>
      </c>
      <c r="T73">
        <v>0.03</v>
      </c>
      <c r="U73">
        <v>0.01</v>
      </c>
      <c r="V73">
        <v>1</v>
      </c>
      <c r="W73">
        <v>0</v>
      </c>
      <c r="X73">
        <v>0</v>
      </c>
      <c r="Y73">
        <v>0</v>
      </c>
      <c r="Z73">
        <v>0.38877558608562995</v>
      </c>
      <c r="AA73" t="s">
        <v>1100</v>
      </c>
      <c r="AB73">
        <v>2</v>
      </c>
      <c r="AC73">
        <v>1</v>
      </c>
    </row>
    <row r="74" spans="1:29" x14ac:dyDescent="0.3">
      <c r="A74" t="s">
        <v>173</v>
      </c>
      <c r="B74" s="1">
        <v>16549911.721659999</v>
      </c>
      <c r="C74" s="1">
        <v>22979617.935090002</v>
      </c>
      <c r="D74" t="s">
        <v>375</v>
      </c>
      <c r="E74">
        <v>12.311</v>
      </c>
      <c r="F74">
        <v>54.283999999999899</v>
      </c>
      <c r="G74" t="s">
        <v>1090</v>
      </c>
      <c r="H74" t="s">
        <v>1090</v>
      </c>
      <c r="I74">
        <v>4</v>
      </c>
      <c r="J74">
        <v>4</v>
      </c>
      <c r="K74">
        <v>1.7320508075688776</v>
      </c>
      <c r="L74">
        <v>1.9999999999999996</v>
      </c>
      <c r="M74">
        <v>1.7320508075688776</v>
      </c>
      <c r="N74">
        <v>1.9999999999999996</v>
      </c>
      <c r="O74">
        <v>0</v>
      </c>
      <c r="P74">
        <v>7.0509597999999993E-2</v>
      </c>
      <c r="Q74">
        <v>80.553496999999993</v>
      </c>
      <c r="R74">
        <v>84.175697</v>
      </c>
      <c r="S74">
        <v>1</v>
      </c>
      <c r="T74">
        <v>0.1268</v>
      </c>
      <c r="U74">
        <v>2.7600000000000003E-2</v>
      </c>
      <c r="V74">
        <v>1</v>
      </c>
      <c r="W74">
        <v>0</v>
      </c>
      <c r="X74">
        <v>0</v>
      </c>
      <c r="Y74">
        <v>0</v>
      </c>
      <c r="Z74">
        <v>0.38850395830299245</v>
      </c>
      <c r="AA74" t="s">
        <v>1100</v>
      </c>
      <c r="AB74">
        <v>2</v>
      </c>
      <c r="AC74">
        <v>1</v>
      </c>
    </row>
    <row r="75" spans="1:29" x14ac:dyDescent="0.3">
      <c r="A75" t="s">
        <v>186</v>
      </c>
      <c r="B75" s="1">
        <v>445649013.26380002</v>
      </c>
      <c r="C75" s="1">
        <v>624330671.78209996</v>
      </c>
      <c r="D75" t="s">
        <v>375</v>
      </c>
      <c r="E75">
        <v>12.1519999999999</v>
      </c>
      <c r="F75">
        <v>54.203000000000003</v>
      </c>
      <c r="G75" t="s">
        <v>1102</v>
      </c>
      <c r="H75" t="s">
        <v>1102</v>
      </c>
      <c r="I75">
        <v>8</v>
      </c>
      <c r="J75">
        <v>8</v>
      </c>
      <c r="K75">
        <v>3.0000000000000013</v>
      </c>
      <c r="L75">
        <v>3.9999999999999982</v>
      </c>
      <c r="M75">
        <v>3.0000000000000013</v>
      </c>
      <c r="N75">
        <v>3.9999999999999982</v>
      </c>
      <c r="O75">
        <v>0</v>
      </c>
      <c r="P75">
        <v>2.85277E-2</v>
      </c>
      <c r="Q75">
        <v>193.43799999999999</v>
      </c>
      <c r="R75">
        <v>272.10300000000001</v>
      </c>
      <c r="S75">
        <v>1</v>
      </c>
      <c r="T75">
        <v>2.3280000000000002E-2</v>
      </c>
      <c r="U75">
        <v>1.0710000000000001E-2</v>
      </c>
      <c r="V75">
        <v>1</v>
      </c>
      <c r="W75">
        <v>0</v>
      </c>
      <c r="X75">
        <v>0</v>
      </c>
      <c r="Y75">
        <v>0</v>
      </c>
      <c r="Z75">
        <v>0.40094705295023303</v>
      </c>
      <c r="AA75" t="s">
        <v>1100</v>
      </c>
      <c r="AB75">
        <v>2</v>
      </c>
      <c r="AC75">
        <v>1</v>
      </c>
    </row>
    <row r="76" spans="1:29" x14ac:dyDescent="0.3">
      <c r="A76" t="s">
        <v>191</v>
      </c>
      <c r="B76" s="1">
        <v>17061872.817529999</v>
      </c>
      <c r="C76" s="1">
        <v>23333413.7533</v>
      </c>
      <c r="D76" t="s">
        <v>375</v>
      </c>
      <c r="E76">
        <v>11.5749999999999</v>
      </c>
      <c r="F76">
        <v>54.033999999999899</v>
      </c>
      <c r="G76" t="s">
        <v>1090</v>
      </c>
      <c r="H76" t="s">
        <v>1090</v>
      </c>
      <c r="I76">
        <v>4</v>
      </c>
      <c r="J76">
        <v>4</v>
      </c>
      <c r="K76">
        <v>1.7320508075688776</v>
      </c>
      <c r="L76">
        <v>1.9999999999999996</v>
      </c>
      <c r="M76">
        <v>1.7320508075688776</v>
      </c>
      <c r="N76">
        <v>1.9999999999999996</v>
      </c>
      <c r="O76">
        <v>0</v>
      </c>
      <c r="P76">
        <v>3.4260101000000001E-2</v>
      </c>
      <c r="Q76">
        <v>41.787899000000003</v>
      </c>
      <c r="R76">
        <v>73.860198999999994</v>
      </c>
      <c r="S76">
        <v>1</v>
      </c>
      <c r="T76">
        <v>0.112</v>
      </c>
      <c r="U76">
        <v>1.6399999999999998E-2</v>
      </c>
      <c r="V76">
        <v>1</v>
      </c>
      <c r="W76">
        <v>0</v>
      </c>
      <c r="X76">
        <v>0</v>
      </c>
      <c r="Y76">
        <v>0</v>
      </c>
      <c r="Z76">
        <v>0.36757635007842682</v>
      </c>
      <c r="AA76" t="s">
        <v>1100</v>
      </c>
      <c r="AB76">
        <v>2</v>
      </c>
      <c r="AC76">
        <v>1</v>
      </c>
    </row>
    <row r="77" spans="1:29" x14ac:dyDescent="0.3">
      <c r="A77" t="s">
        <v>189</v>
      </c>
      <c r="B77" s="1">
        <v>50216519.67661</v>
      </c>
      <c r="C77" s="1">
        <v>68451080.086490005</v>
      </c>
      <c r="D77" t="s">
        <v>375</v>
      </c>
      <c r="E77">
        <v>11.427</v>
      </c>
      <c r="F77">
        <v>53.912999999999897</v>
      </c>
      <c r="G77" t="s">
        <v>1091</v>
      </c>
      <c r="H77" t="s">
        <v>1091</v>
      </c>
      <c r="I77">
        <v>5</v>
      </c>
      <c r="J77">
        <v>5</v>
      </c>
      <c r="K77">
        <v>1.9870133464215782</v>
      </c>
      <c r="L77">
        <v>2.3784142300054416</v>
      </c>
      <c r="M77">
        <v>1.9870133464215782</v>
      </c>
      <c r="N77">
        <v>2.3784142300054416</v>
      </c>
      <c r="O77">
        <v>0</v>
      </c>
      <c r="P77">
        <v>1.39592</v>
      </c>
      <c r="Q77">
        <v>622.79400999999996</v>
      </c>
      <c r="R77">
        <v>252.578</v>
      </c>
      <c r="S77">
        <v>1</v>
      </c>
      <c r="T77">
        <v>1.44E-2</v>
      </c>
      <c r="U77">
        <v>1.8800000000000001E-2</v>
      </c>
      <c r="V77">
        <v>1</v>
      </c>
      <c r="W77">
        <v>0</v>
      </c>
      <c r="X77">
        <v>0</v>
      </c>
      <c r="Y77">
        <v>0</v>
      </c>
      <c r="Z77">
        <v>0.36311876106327123</v>
      </c>
      <c r="AA77" t="s">
        <v>1100</v>
      </c>
      <c r="AB77">
        <v>2</v>
      </c>
      <c r="AC77">
        <v>1</v>
      </c>
    </row>
    <row r="78" spans="1:29" x14ac:dyDescent="0.3">
      <c r="A78" t="s">
        <v>201</v>
      </c>
      <c r="B78" s="1">
        <v>410496066.47409999</v>
      </c>
      <c r="C78" s="1">
        <v>582599873.68139994</v>
      </c>
      <c r="D78" t="s">
        <v>375</v>
      </c>
      <c r="E78">
        <v>13.448</v>
      </c>
      <c r="F78">
        <v>54.475000000000001</v>
      </c>
      <c r="G78" t="s">
        <v>1102</v>
      </c>
      <c r="H78" t="s">
        <v>1102</v>
      </c>
      <c r="I78">
        <v>8</v>
      </c>
      <c r="J78">
        <v>8</v>
      </c>
      <c r="K78">
        <v>3.0000000000000013</v>
      </c>
      <c r="L78">
        <v>3.9999999999999982</v>
      </c>
      <c r="M78">
        <v>3.0000000000000013</v>
      </c>
      <c r="N78">
        <v>3.9999999999999982</v>
      </c>
      <c r="O78">
        <v>0</v>
      </c>
      <c r="P78">
        <v>2.1782199999999998E-2</v>
      </c>
      <c r="Q78">
        <v>90.601401999999993</v>
      </c>
      <c r="R78">
        <v>96.761002000000005</v>
      </c>
      <c r="S78">
        <v>1</v>
      </c>
      <c r="T78">
        <v>1.8800000000000001E-2</v>
      </c>
      <c r="U78">
        <v>1.24E-2</v>
      </c>
      <c r="V78">
        <v>1</v>
      </c>
      <c r="W78">
        <v>0</v>
      </c>
      <c r="X78">
        <v>0</v>
      </c>
      <c r="Y78">
        <v>0</v>
      </c>
      <c r="Z78">
        <v>0.41925811539575064</v>
      </c>
      <c r="AA78" t="s">
        <v>1100</v>
      </c>
      <c r="AB78">
        <v>2</v>
      </c>
      <c r="AC78">
        <v>1</v>
      </c>
    </row>
    <row r="79" spans="1:29" x14ac:dyDescent="0.3">
      <c r="A79" t="s">
        <v>188</v>
      </c>
      <c r="B79" s="1">
        <v>247163091.66710001</v>
      </c>
      <c r="C79" s="1">
        <v>349086969.76270002</v>
      </c>
      <c r="D79" t="s">
        <v>375</v>
      </c>
      <c r="E79">
        <v>13.085000000000001</v>
      </c>
      <c r="F79">
        <v>54.328000000000003</v>
      </c>
      <c r="G79" t="s">
        <v>1095</v>
      </c>
      <c r="H79" t="s">
        <v>1095</v>
      </c>
      <c r="I79">
        <v>7</v>
      </c>
      <c r="J79">
        <v>7</v>
      </c>
      <c r="K79">
        <v>2.6150566286152079</v>
      </c>
      <c r="L79">
        <v>3.3635856610148567</v>
      </c>
      <c r="M79">
        <v>2.6150566286152079</v>
      </c>
      <c r="N79">
        <v>3.3635856610148567</v>
      </c>
      <c r="O79">
        <v>0</v>
      </c>
      <c r="P79">
        <v>1.8833800000000001</v>
      </c>
      <c r="Q79">
        <v>792.51300000000003</v>
      </c>
      <c r="R79">
        <v>335.93099999999998</v>
      </c>
      <c r="S79">
        <v>1</v>
      </c>
      <c r="T79">
        <v>4.9599999999999998E-2</v>
      </c>
      <c r="U79">
        <v>0.01</v>
      </c>
      <c r="V79">
        <v>1</v>
      </c>
      <c r="W79">
        <v>0</v>
      </c>
      <c r="X79">
        <v>0</v>
      </c>
      <c r="Y79">
        <v>0</v>
      </c>
      <c r="Z79">
        <v>0.41237499259347199</v>
      </c>
      <c r="AA79" t="s">
        <v>1100</v>
      </c>
      <c r="AB79">
        <v>2</v>
      </c>
      <c r="AC79">
        <v>1</v>
      </c>
    </row>
    <row r="80" spans="1:29" x14ac:dyDescent="0.3">
      <c r="A80" t="s">
        <v>176</v>
      </c>
      <c r="B80" s="1">
        <v>230725151.60929999</v>
      </c>
      <c r="C80" s="1">
        <v>308328549.85820001</v>
      </c>
      <c r="D80" t="s">
        <v>375</v>
      </c>
      <c r="E80">
        <v>10.154</v>
      </c>
      <c r="F80">
        <v>54.347000000000001</v>
      </c>
      <c r="G80" t="s">
        <v>1095</v>
      </c>
      <c r="H80" t="s">
        <v>1095</v>
      </c>
      <c r="I80">
        <v>7</v>
      </c>
      <c r="J80">
        <v>7</v>
      </c>
      <c r="K80">
        <v>2.6150566286152079</v>
      </c>
      <c r="L80">
        <v>3.3635856610148567</v>
      </c>
      <c r="M80">
        <v>2.6150566286152079</v>
      </c>
      <c r="N80">
        <v>3.3635856610148567</v>
      </c>
      <c r="O80">
        <v>0</v>
      </c>
      <c r="P80">
        <v>3.7572100000000002</v>
      </c>
      <c r="Q80">
        <v>2138.1399000000001</v>
      </c>
      <c r="R80">
        <v>1064.3499999999999</v>
      </c>
      <c r="S80">
        <v>1</v>
      </c>
      <c r="T80">
        <v>2.2109999999999998E-2</v>
      </c>
      <c r="U80">
        <v>0.01</v>
      </c>
      <c r="V80">
        <v>1</v>
      </c>
      <c r="W80">
        <v>0</v>
      </c>
      <c r="X80">
        <v>0</v>
      </c>
      <c r="Y80">
        <v>0</v>
      </c>
      <c r="Z80">
        <v>0.33634563768890818</v>
      </c>
      <c r="AA80" t="s">
        <v>1100</v>
      </c>
      <c r="AB80">
        <v>2</v>
      </c>
      <c r="AC80">
        <v>1</v>
      </c>
    </row>
    <row r="81" spans="1:29" x14ac:dyDescent="0.3">
      <c r="A81" t="s">
        <v>180</v>
      </c>
      <c r="B81" s="1">
        <v>454240687.8197</v>
      </c>
      <c r="C81" s="1">
        <v>612361570.99960005</v>
      </c>
      <c r="D81" t="s">
        <v>375</v>
      </c>
      <c r="E81">
        <v>10.787000000000001</v>
      </c>
      <c r="F81">
        <v>53.997</v>
      </c>
      <c r="G81" t="s">
        <v>1102</v>
      </c>
      <c r="H81" t="s">
        <v>1102</v>
      </c>
      <c r="I81">
        <v>8</v>
      </c>
      <c r="J81">
        <v>8</v>
      </c>
      <c r="K81">
        <v>3.0000000000000013</v>
      </c>
      <c r="L81">
        <v>3.9999999999999982</v>
      </c>
      <c r="M81">
        <v>3.0000000000000013</v>
      </c>
      <c r="N81">
        <v>3.9999999999999982</v>
      </c>
      <c r="O81">
        <v>0</v>
      </c>
      <c r="P81">
        <v>0.34587700999999998</v>
      </c>
      <c r="Q81">
        <v>210.17699999999999</v>
      </c>
      <c r="R81">
        <v>247.28700000000001</v>
      </c>
      <c r="S81">
        <v>1</v>
      </c>
      <c r="T81">
        <v>9.1230000000000006E-2</v>
      </c>
      <c r="U81">
        <v>1.7690000000000001E-2</v>
      </c>
      <c r="V81">
        <v>1</v>
      </c>
      <c r="W81">
        <v>0</v>
      </c>
      <c r="X81">
        <v>0</v>
      </c>
      <c r="Y81">
        <v>0</v>
      </c>
      <c r="Z81">
        <v>0.34809933900651002</v>
      </c>
      <c r="AA81" t="s">
        <v>1100</v>
      </c>
      <c r="AB81">
        <v>2</v>
      </c>
      <c r="AC81">
        <v>1</v>
      </c>
    </row>
    <row r="82" spans="1:29" x14ac:dyDescent="0.3">
      <c r="A82" t="s">
        <v>178</v>
      </c>
      <c r="B82" s="1">
        <v>16570450.112159999</v>
      </c>
      <c r="C82" s="1">
        <v>22178491.306510001</v>
      </c>
      <c r="D82" t="s">
        <v>375</v>
      </c>
      <c r="E82">
        <v>11.084</v>
      </c>
      <c r="F82">
        <v>54.274000000000001</v>
      </c>
      <c r="G82" t="s">
        <v>1090</v>
      </c>
      <c r="H82" t="s">
        <v>1090</v>
      </c>
      <c r="I82">
        <v>4</v>
      </c>
      <c r="J82">
        <v>4</v>
      </c>
      <c r="K82">
        <v>1.7320508075688776</v>
      </c>
      <c r="L82">
        <v>1.9999999999999996</v>
      </c>
      <c r="M82">
        <v>1.7320508075688776</v>
      </c>
      <c r="N82">
        <v>1.9999999999999996</v>
      </c>
      <c r="O82">
        <v>0</v>
      </c>
      <c r="P82">
        <v>3.0298800000000001E-2</v>
      </c>
      <c r="Q82">
        <v>33.421700000000001</v>
      </c>
      <c r="R82">
        <v>40.684502000000002</v>
      </c>
      <c r="S82">
        <v>1</v>
      </c>
      <c r="T82">
        <v>1.2199999999999999E-2</v>
      </c>
      <c r="U82">
        <v>2.7600000000000003E-2</v>
      </c>
      <c r="V82">
        <v>1</v>
      </c>
      <c r="W82">
        <v>0</v>
      </c>
      <c r="X82">
        <v>0</v>
      </c>
      <c r="Y82">
        <v>0</v>
      </c>
      <c r="Z82">
        <v>0.33843626192354409</v>
      </c>
      <c r="AA82" t="s">
        <v>1100</v>
      </c>
      <c r="AB82">
        <v>2</v>
      </c>
      <c r="AC82">
        <v>1</v>
      </c>
    </row>
    <row r="83" spans="1:29" x14ac:dyDescent="0.3">
      <c r="A83" t="s">
        <v>182</v>
      </c>
      <c r="B83" s="1">
        <v>13204649.144230001</v>
      </c>
      <c r="C83" s="1">
        <v>17602202.841990001</v>
      </c>
      <c r="D83" t="s">
        <v>375</v>
      </c>
      <c r="E83">
        <v>10.196</v>
      </c>
      <c r="F83">
        <v>54.371000000000002</v>
      </c>
      <c r="G83" t="s">
        <v>1090</v>
      </c>
      <c r="H83" t="s">
        <v>1090</v>
      </c>
      <c r="I83">
        <v>4</v>
      </c>
      <c r="J83">
        <v>4</v>
      </c>
      <c r="K83">
        <v>1.7320508075688776</v>
      </c>
      <c r="L83">
        <v>1.9999999999999996</v>
      </c>
      <c r="M83">
        <v>1.7320508075688776</v>
      </c>
      <c r="N83">
        <v>1.9999999999999996</v>
      </c>
      <c r="O83">
        <v>0</v>
      </c>
      <c r="P83">
        <v>0.56290697999999995</v>
      </c>
      <c r="Q83">
        <v>1316.87</v>
      </c>
      <c r="R83">
        <v>1004</v>
      </c>
      <c r="S83">
        <v>1</v>
      </c>
      <c r="T83">
        <v>2.3199999999999998E-2</v>
      </c>
      <c r="U83">
        <v>1.2199999999999999E-2</v>
      </c>
      <c r="V83">
        <v>1</v>
      </c>
      <c r="W83">
        <v>0</v>
      </c>
      <c r="X83">
        <v>0</v>
      </c>
      <c r="Y83">
        <v>0</v>
      </c>
      <c r="Z83">
        <v>0.33303071135983858</v>
      </c>
      <c r="AA83" t="s">
        <v>1100</v>
      </c>
      <c r="AB83">
        <v>2</v>
      </c>
      <c r="AC83">
        <v>1</v>
      </c>
    </row>
    <row r="84" spans="1:29" x14ac:dyDescent="0.3">
      <c r="A84" t="s">
        <v>183</v>
      </c>
      <c r="B84" s="1">
        <v>13235111.604259999</v>
      </c>
      <c r="C84" s="1">
        <v>17602842.723609999</v>
      </c>
      <c r="D84" t="s">
        <v>375</v>
      </c>
      <c r="E84">
        <v>10.026</v>
      </c>
      <c r="F84">
        <v>54.581000000000003</v>
      </c>
      <c r="G84" t="s">
        <v>1090</v>
      </c>
      <c r="H84" t="s">
        <v>1090</v>
      </c>
      <c r="I84">
        <v>4</v>
      </c>
      <c r="J84">
        <v>4</v>
      </c>
      <c r="K84">
        <v>1.7320508075688776</v>
      </c>
      <c r="L84">
        <v>1.9999999999999996</v>
      </c>
      <c r="M84">
        <v>1.7320508075688776</v>
      </c>
      <c r="N84">
        <v>1.9999999999999996</v>
      </c>
      <c r="O84">
        <v>0</v>
      </c>
      <c r="P84">
        <v>1.6652500000000001E-2</v>
      </c>
      <c r="Q84">
        <v>31.423598999999999</v>
      </c>
      <c r="R84">
        <v>28.4758</v>
      </c>
      <c r="S84">
        <v>1</v>
      </c>
      <c r="T84">
        <v>1.916E-2</v>
      </c>
      <c r="U84">
        <v>2.0829999999999998E-2</v>
      </c>
      <c r="V84">
        <v>1</v>
      </c>
      <c r="W84">
        <v>0</v>
      </c>
      <c r="X84">
        <v>0</v>
      </c>
      <c r="Y84">
        <v>0</v>
      </c>
      <c r="Z84">
        <v>0.33001090205723338</v>
      </c>
      <c r="AA84" t="s">
        <v>1100</v>
      </c>
      <c r="AB84">
        <v>2</v>
      </c>
      <c r="AC84">
        <v>1</v>
      </c>
    </row>
    <row r="85" spans="1:29" x14ac:dyDescent="0.3">
      <c r="A85" t="s">
        <v>184</v>
      </c>
      <c r="B85" s="1">
        <v>30753927.25037</v>
      </c>
      <c r="C85" s="1">
        <v>40879391.692340001</v>
      </c>
      <c r="D85" t="s">
        <v>375</v>
      </c>
      <c r="E85">
        <v>9.9309999999999903</v>
      </c>
      <c r="F85">
        <v>54.628</v>
      </c>
      <c r="G85" t="s">
        <v>1091</v>
      </c>
      <c r="H85" t="s">
        <v>1091</v>
      </c>
      <c r="I85">
        <v>5</v>
      </c>
      <c r="J85">
        <v>5</v>
      </c>
      <c r="K85">
        <v>1.9870133464215782</v>
      </c>
      <c r="L85">
        <v>2.3784142300054416</v>
      </c>
      <c r="M85">
        <v>1.9870133464215782</v>
      </c>
      <c r="N85">
        <v>2.3784142300054416</v>
      </c>
      <c r="O85">
        <v>0</v>
      </c>
      <c r="P85">
        <v>6.3789101000000001E-2</v>
      </c>
      <c r="Q85">
        <v>101.306</v>
      </c>
      <c r="R85">
        <v>73.813598999999996</v>
      </c>
      <c r="S85">
        <v>1</v>
      </c>
      <c r="T85">
        <v>7.1669999999999998E-2</v>
      </c>
      <c r="U85">
        <v>1.183E-2</v>
      </c>
      <c r="V85">
        <v>1</v>
      </c>
      <c r="W85">
        <v>0</v>
      </c>
      <c r="X85">
        <v>0</v>
      </c>
      <c r="Y85">
        <v>0</v>
      </c>
      <c r="Z85">
        <v>0.32924134727697851</v>
      </c>
      <c r="AA85" t="s">
        <v>1100</v>
      </c>
      <c r="AB85">
        <v>2</v>
      </c>
      <c r="AC85">
        <v>1</v>
      </c>
    </row>
    <row r="86" spans="1:29" x14ac:dyDescent="0.3">
      <c r="A86" t="s">
        <v>181</v>
      </c>
      <c r="B86" s="1">
        <v>73045565.088339999</v>
      </c>
      <c r="C86" s="1">
        <v>97803938.420399994</v>
      </c>
      <c r="D86" t="s">
        <v>375</v>
      </c>
      <c r="E86">
        <v>11.196</v>
      </c>
      <c r="F86">
        <v>54.509</v>
      </c>
      <c r="G86" t="s">
        <v>1094</v>
      </c>
      <c r="H86" t="s">
        <v>1094</v>
      </c>
      <c r="I86">
        <v>6</v>
      </c>
      <c r="J86">
        <v>6</v>
      </c>
      <c r="K86">
        <v>2.2795070569547784</v>
      </c>
      <c r="L86">
        <v>2.8284271247461894</v>
      </c>
      <c r="M86">
        <v>2.2795070569547784</v>
      </c>
      <c r="N86">
        <v>2.8284271247461894</v>
      </c>
      <c r="O86">
        <v>0</v>
      </c>
      <c r="P86">
        <v>3.5475498000000001E-2</v>
      </c>
      <c r="Q86">
        <v>28.882200000000001</v>
      </c>
      <c r="R86">
        <v>51.957802000000001</v>
      </c>
      <c r="S86">
        <v>1</v>
      </c>
      <c r="T86">
        <v>6.1399999999999996E-2</v>
      </c>
      <c r="U86">
        <v>2.1000000000000001E-2</v>
      </c>
      <c r="V86">
        <v>1</v>
      </c>
      <c r="W86">
        <v>0</v>
      </c>
      <c r="X86">
        <v>0</v>
      </c>
      <c r="Y86">
        <v>0</v>
      </c>
      <c r="Z86">
        <v>0.33894423709526594</v>
      </c>
      <c r="AA86" t="s">
        <v>1100</v>
      </c>
      <c r="AB86">
        <v>2</v>
      </c>
      <c r="AC86">
        <v>1</v>
      </c>
    </row>
    <row r="87" spans="1:29" x14ac:dyDescent="0.3">
      <c r="A87" t="s">
        <v>211</v>
      </c>
      <c r="B87" s="1">
        <v>7302552.0879800003</v>
      </c>
      <c r="C87" s="1">
        <v>11125039.0153</v>
      </c>
      <c r="D87" t="s">
        <v>376</v>
      </c>
      <c r="E87">
        <v>20.989999999999899</v>
      </c>
      <c r="F87">
        <v>56.505000000000003</v>
      </c>
      <c r="G87" t="s">
        <v>1089</v>
      </c>
      <c r="H87" t="s">
        <v>1090</v>
      </c>
      <c r="I87">
        <v>3</v>
      </c>
      <c r="J87">
        <v>4</v>
      </c>
      <c r="K87">
        <v>1.5098036484771051</v>
      </c>
      <c r="L87">
        <v>1.6817928305074288</v>
      </c>
      <c r="M87">
        <v>1.7320508075688776</v>
      </c>
      <c r="N87">
        <v>1.9999999999999996</v>
      </c>
      <c r="O87">
        <v>0</v>
      </c>
      <c r="P87">
        <v>2.7892700000000001</v>
      </c>
      <c r="Q87">
        <v>1410.14</v>
      </c>
      <c r="R87">
        <v>621.03497000000004</v>
      </c>
      <c r="S87">
        <v>1</v>
      </c>
      <c r="T87">
        <v>5.1999999999999998E-2</v>
      </c>
      <c r="U87">
        <v>6.0000000000000001E-3</v>
      </c>
      <c r="V87">
        <v>1</v>
      </c>
      <c r="W87">
        <v>0</v>
      </c>
      <c r="X87">
        <v>0</v>
      </c>
      <c r="Y87">
        <v>0</v>
      </c>
      <c r="Z87">
        <v>0.52344534914195451</v>
      </c>
      <c r="AA87" t="s">
        <v>1098</v>
      </c>
      <c r="AB87">
        <v>3</v>
      </c>
      <c r="AC87">
        <v>1</v>
      </c>
    </row>
    <row r="88" spans="1:29" x14ac:dyDescent="0.3">
      <c r="A88" t="s">
        <v>213</v>
      </c>
      <c r="B88" s="1">
        <v>278271.90019999997</v>
      </c>
      <c r="C88" s="1">
        <v>476590.80282099999</v>
      </c>
      <c r="D88" t="s">
        <v>376</v>
      </c>
      <c r="E88">
        <v>22.594999999999899</v>
      </c>
      <c r="F88">
        <v>57.744</v>
      </c>
      <c r="G88" t="s">
        <v>1092</v>
      </c>
      <c r="H88" t="s">
        <v>1092</v>
      </c>
      <c r="I88">
        <v>1</v>
      </c>
      <c r="J88">
        <v>1</v>
      </c>
      <c r="K88">
        <v>1.1472026904398771</v>
      </c>
      <c r="L88">
        <v>1.189207115002721</v>
      </c>
      <c r="M88">
        <v>1.1472026904398771</v>
      </c>
      <c r="N88">
        <v>1.189207115002721</v>
      </c>
      <c r="O88">
        <v>0</v>
      </c>
      <c r="P88">
        <v>7.2880501E-2</v>
      </c>
      <c r="Q88">
        <v>35.105201999999998</v>
      </c>
      <c r="R88">
        <v>18.584800999999999</v>
      </c>
      <c r="S88">
        <v>1</v>
      </c>
      <c r="T88">
        <v>1.6E-2</v>
      </c>
      <c r="U88">
        <v>1E-3</v>
      </c>
      <c r="V88">
        <v>1</v>
      </c>
      <c r="W88">
        <v>0</v>
      </c>
      <c r="X88">
        <v>0</v>
      </c>
      <c r="Y88">
        <v>0</v>
      </c>
      <c r="Z88">
        <v>0.71268030468927679</v>
      </c>
      <c r="AA88" t="s">
        <v>1098</v>
      </c>
      <c r="AB88">
        <v>3</v>
      </c>
      <c r="AC88">
        <v>1</v>
      </c>
    </row>
    <row r="89" spans="1:29" x14ac:dyDescent="0.3">
      <c r="A89" t="s">
        <v>214</v>
      </c>
      <c r="B89" s="1">
        <v>83559.719714000006</v>
      </c>
      <c r="C89" s="1">
        <v>163228.58694499999</v>
      </c>
      <c r="D89" t="s">
        <v>376</v>
      </c>
      <c r="E89">
        <v>23.125</v>
      </c>
      <c r="F89">
        <v>57.365000000000002</v>
      </c>
      <c r="G89" t="s">
        <v>1092</v>
      </c>
      <c r="H89" t="s">
        <v>1092</v>
      </c>
      <c r="I89">
        <v>1</v>
      </c>
      <c r="J89">
        <v>1</v>
      </c>
      <c r="K89">
        <v>1.1472026904398771</v>
      </c>
      <c r="L89">
        <v>1.189207115002721</v>
      </c>
      <c r="M89">
        <v>1.1472026904398771</v>
      </c>
      <c r="N89">
        <v>1.189207115002721</v>
      </c>
      <c r="O89">
        <v>0</v>
      </c>
      <c r="P89">
        <v>8.0428000999999999E-2</v>
      </c>
      <c r="Q89">
        <v>51.961300000000001</v>
      </c>
      <c r="R89">
        <v>24.792100999999999</v>
      </c>
      <c r="S89">
        <v>1</v>
      </c>
      <c r="T89">
        <v>3.5999999999999997E-2</v>
      </c>
      <c r="U89">
        <v>1E-3</v>
      </c>
      <c r="V89">
        <v>1</v>
      </c>
      <c r="W89">
        <v>0</v>
      </c>
      <c r="X89">
        <v>0</v>
      </c>
      <c r="Y89">
        <v>0</v>
      </c>
      <c r="Z89">
        <v>0.95343626694396233</v>
      </c>
      <c r="AA89" t="s">
        <v>1101</v>
      </c>
      <c r="AB89">
        <v>4</v>
      </c>
      <c r="AC89">
        <v>1</v>
      </c>
    </row>
    <row r="90" spans="1:29" x14ac:dyDescent="0.3">
      <c r="A90" t="s">
        <v>215</v>
      </c>
      <c r="B90" s="1">
        <v>576096.49468700006</v>
      </c>
      <c r="C90" s="1">
        <v>884342.08226299996</v>
      </c>
      <c r="D90" t="s">
        <v>376</v>
      </c>
      <c r="E90">
        <v>22.803999999999899</v>
      </c>
      <c r="F90">
        <v>57.509999999999899</v>
      </c>
      <c r="G90" t="s">
        <v>1092</v>
      </c>
      <c r="H90" t="s">
        <v>1092</v>
      </c>
      <c r="I90">
        <v>1</v>
      </c>
      <c r="J90">
        <v>1</v>
      </c>
      <c r="K90">
        <v>1.1472026904398771</v>
      </c>
      <c r="L90">
        <v>1.189207115002721</v>
      </c>
      <c r="M90">
        <v>1.1472026904398771</v>
      </c>
      <c r="N90">
        <v>1.189207115002721</v>
      </c>
      <c r="O90">
        <v>0</v>
      </c>
      <c r="P90">
        <v>9.2765899999999998E-2</v>
      </c>
      <c r="Q90">
        <v>35.333500000000001</v>
      </c>
      <c r="R90">
        <v>15.609500000000001</v>
      </c>
      <c r="S90">
        <v>1</v>
      </c>
      <c r="T90">
        <v>0.02</v>
      </c>
      <c r="U90">
        <v>1E-3</v>
      </c>
      <c r="V90">
        <v>1</v>
      </c>
      <c r="W90">
        <v>0</v>
      </c>
      <c r="X90">
        <v>0</v>
      </c>
      <c r="Y90">
        <v>0</v>
      </c>
      <c r="Z90">
        <v>0.53505895352387678</v>
      </c>
      <c r="AA90" t="s">
        <v>1098</v>
      </c>
      <c r="AB90">
        <v>3</v>
      </c>
      <c r="AC90">
        <v>1</v>
      </c>
    </row>
    <row r="91" spans="1:29" x14ac:dyDescent="0.3">
      <c r="A91" t="s">
        <v>217</v>
      </c>
      <c r="B91" s="1">
        <v>163122.56117199999</v>
      </c>
      <c r="C91" s="1">
        <v>327252.98434299999</v>
      </c>
      <c r="D91" t="s">
        <v>376</v>
      </c>
      <c r="E91">
        <v>24.1039999999999</v>
      </c>
      <c r="F91">
        <v>57.081000000000003</v>
      </c>
      <c r="G91" t="s">
        <v>1092</v>
      </c>
      <c r="H91" t="s">
        <v>1092</v>
      </c>
      <c r="I91">
        <v>1</v>
      </c>
      <c r="J91">
        <v>1</v>
      </c>
      <c r="K91">
        <v>1.1472026904398771</v>
      </c>
      <c r="L91">
        <v>1.189207115002721</v>
      </c>
      <c r="M91">
        <v>1.1472026904398771</v>
      </c>
      <c r="N91">
        <v>1.189207115002721</v>
      </c>
      <c r="O91">
        <v>0</v>
      </c>
      <c r="P91">
        <v>0.19774799999999998</v>
      </c>
      <c r="Q91">
        <v>496.68200999999999</v>
      </c>
      <c r="R91">
        <v>471.55099000000001</v>
      </c>
      <c r="S91">
        <v>1</v>
      </c>
      <c r="T91">
        <v>2.0799999999999999E-2</v>
      </c>
      <c r="U91">
        <v>5.1999999999999998E-3</v>
      </c>
      <c r="V91">
        <v>1</v>
      </c>
      <c r="W91">
        <v>0</v>
      </c>
      <c r="X91">
        <v>0</v>
      </c>
      <c r="Y91">
        <v>0</v>
      </c>
      <c r="Z91">
        <v>1.006178556735247</v>
      </c>
      <c r="AA91" t="s">
        <v>1103</v>
      </c>
      <c r="AB91">
        <v>5</v>
      </c>
      <c r="AC91">
        <v>1</v>
      </c>
    </row>
    <row r="92" spans="1:29" x14ac:dyDescent="0.3">
      <c r="A92" t="s">
        <v>222</v>
      </c>
      <c r="B92" s="1">
        <v>666317.68648599996</v>
      </c>
      <c r="C92" s="1">
        <v>1133385.76306</v>
      </c>
      <c r="D92" t="s">
        <v>376</v>
      </c>
      <c r="E92">
        <v>24.381</v>
      </c>
      <c r="F92">
        <v>57.488</v>
      </c>
      <c r="G92" t="s">
        <v>1092</v>
      </c>
      <c r="H92" t="s">
        <v>1093</v>
      </c>
      <c r="I92">
        <v>1</v>
      </c>
      <c r="J92">
        <v>2</v>
      </c>
      <c r="K92">
        <v>1.1472026904398771</v>
      </c>
      <c r="L92">
        <v>1.189207115002721</v>
      </c>
      <c r="M92">
        <v>1.3160740129524926</v>
      </c>
      <c r="N92">
        <v>1.4142135623730949</v>
      </c>
      <c r="O92">
        <v>0</v>
      </c>
      <c r="P92">
        <v>4.5903801999999999E-3</v>
      </c>
      <c r="Q92">
        <v>15.427899999999999</v>
      </c>
      <c r="R92">
        <v>13.2768</v>
      </c>
      <c r="S92">
        <v>1</v>
      </c>
      <c r="T92">
        <v>1.967E-2</v>
      </c>
      <c r="U92">
        <v>2.5499999999999998E-2</v>
      </c>
      <c r="V92">
        <v>1</v>
      </c>
      <c r="W92">
        <v>0</v>
      </c>
      <c r="X92">
        <v>0</v>
      </c>
      <c r="Y92">
        <v>0</v>
      </c>
      <c r="Z92">
        <v>0.70096905132025733</v>
      </c>
      <c r="AA92" t="s">
        <v>1098</v>
      </c>
      <c r="AB92">
        <v>3</v>
      </c>
      <c r="AC92">
        <v>1</v>
      </c>
    </row>
    <row r="93" spans="1:29" x14ac:dyDescent="0.3">
      <c r="A93" t="s">
        <v>225</v>
      </c>
      <c r="B93" s="1">
        <v>124948.860029</v>
      </c>
      <c r="C93" s="1">
        <v>213267.70016099999</v>
      </c>
      <c r="D93" t="s">
        <v>376</v>
      </c>
      <c r="E93">
        <v>23.236000000000001</v>
      </c>
      <c r="F93">
        <v>57.116</v>
      </c>
      <c r="G93" t="s">
        <v>1092</v>
      </c>
      <c r="H93" t="s">
        <v>1092</v>
      </c>
      <c r="I93">
        <v>1</v>
      </c>
      <c r="J93">
        <v>1</v>
      </c>
      <c r="K93">
        <v>1.1472026904398771</v>
      </c>
      <c r="L93">
        <v>1.189207115002721</v>
      </c>
      <c r="M93">
        <v>1.1472026904398771</v>
      </c>
      <c r="N93">
        <v>1.189207115002721</v>
      </c>
      <c r="O93">
        <v>0</v>
      </c>
      <c r="P93">
        <v>1.9912901E-2</v>
      </c>
      <c r="Q93">
        <v>30.852799999999998</v>
      </c>
      <c r="R93">
        <v>18.517299999999999</v>
      </c>
      <c r="S93">
        <v>1</v>
      </c>
      <c r="T93">
        <v>1.32E-2</v>
      </c>
      <c r="U93">
        <v>3.0000000000000001E-3</v>
      </c>
      <c r="V93">
        <v>1</v>
      </c>
      <c r="W93">
        <v>0</v>
      </c>
      <c r="X93">
        <v>0</v>
      </c>
      <c r="Y93">
        <v>0</v>
      </c>
      <c r="Z93">
        <v>0.70683990323322377</v>
      </c>
      <c r="AA93" t="s">
        <v>1098</v>
      </c>
      <c r="AB93">
        <v>3</v>
      </c>
      <c r="AC93">
        <v>1</v>
      </c>
    </row>
    <row r="94" spans="1:29" x14ac:dyDescent="0.3">
      <c r="A94" t="s">
        <v>203</v>
      </c>
      <c r="B94" s="1">
        <v>930939.44459700002</v>
      </c>
      <c r="C94" s="1">
        <v>1191441.675818</v>
      </c>
      <c r="D94" t="s">
        <v>377</v>
      </c>
      <c r="E94">
        <v>21.085999999999899</v>
      </c>
      <c r="F94">
        <v>55.732999999999898</v>
      </c>
      <c r="G94" t="s">
        <v>1092</v>
      </c>
      <c r="H94" t="s">
        <v>1093</v>
      </c>
      <c r="I94">
        <v>1</v>
      </c>
      <c r="J94">
        <v>2</v>
      </c>
      <c r="K94">
        <v>1.1472026904398771</v>
      </c>
      <c r="L94">
        <v>1.189207115002721</v>
      </c>
      <c r="M94">
        <v>1.3160740129524926</v>
      </c>
      <c r="N94">
        <v>1.4142135623730949</v>
      </c>
      <c r="O94">
        <v>0</v>
      </c>
      <c r="P94">
        <v>1.4702599999999999</v>
      </c>
      <c r="Q94">
        <v>1961.4301</v>
      </c>
      <c r="R94">
        <v>1192.26</v>
      </c>
      <c r="S94">
        <v>1</v>
      </c>
      <c r="T94">
        <v>1E-3</v>
      </c>
      <c r="U94">
        <v>1E-3</v>
      </c>
      <c r="V94">
        <v>1</v>
      </c>
      <c r="W94">
        <v>0</v>
      </c>
      <c r="X94">
        <v>0</v>
      </c>
      <c r="Y94">
        <v>0</v>
      </c>
      <c r="Z94">
        <v>0.27982725700678668</v>
      </c>
      <c r="AA94" t="s">
        <v>1100</v>
      </c>
      <c r="AB94">
        <v>2</v>
      </c>
      <c r="AC94">
        <v>1</v>
      </c>
    </row>
    <row r="95" spans="1:29" x14ac:dyDescent="0.3">
      <c r="A95" t="s">
        <v>204</v>
      </c>
      <c r="B95" s="1">
        <v>28472979.695999999</v>
      </c>
      <c r="C95" s="1">
        <v>36562569.676090002</v>
      </c>
      <c r="D95" t="s">
        <v>377</v>
      </c>
      <c r="E95">
        <v>21.0979999999999</v>
      </c>
      <c r="F95">
        <v>55.704000000000001</v>
      </c>
      <c r="G95" t="s">
        <v>1090</v>
      </c>
      <c r="H95" t="s">
        <v>1091</v>
      </c>
      <c r="I95">
        <v>4</v>
      </c>
      <c r="J95">
        <v>5</v>
      </c>
      <c r="K95">
        <v>1.7320508075688776</v>
      </c>
      <c r="L95">
        <v>1.9999999999999996</v>
      </c>
      <c r="M95">
        <v>1.9870133464215782</v>
      </c>
      <c r="N95">
        <v>2.3784142300054416</v>
      </c>
      <c r="O95">
        <v>0</v>
      </c>
      <c r="P95">
        <v>2.3516699000000001</v>
      </c>
      <c r="Q95">
        <v>2577.8501000000001</v>
      </c>
      <c r="R95">
        <v>1123.77</v>
      </c>
      <c r="S95">
        <v>1</v>
      </c>
      <c r="T95">
        <v>1.8749999999999999E-2</v>
      </c>
      <c r="U95">
        <v>5.0000000000000001E-3</v>
      </c>
      <c r="V95">
        <v>1</v>
      </c>
      <c r="W95">
        <v>0</v>
      </c>
      <c r="X95">
        <v>0</v>
      </c>
      <c r="Y95">
        <v>0</v>
      </c>
      <c r="Z95">
        <v>0.28411462609325933</v>
      </c>
      <c r="AA95" t="s">
        <v>1100</v>
      </c>
      <c r="AB95">
        <v>2</v>
      </c>
      <c r="AC95">
        <v>1</v>
      </c>
    </row>
    <row r="96" spans="1:29" x14ac:dyDescent="0.3">
      <c r="A96" t="s">
        <v>206</v>
      </c>
      <c r="B96" s="1">
        <v>2155093.6789199999</v>
      </c>
      <c r="C96" s="1">
        <v>2772098.7531559998</v>
      </c>
      <c r="D96" t="s">
        <v>377</v>
      </c>
      <c r="E96">
        <v>21.056000000000001</v>
      </c>
      <c r="F96">
        <v>55.4209999999999</v>
      </c>
      <c r="G96" t="s">
        <v>1093</v>
      </c>
      <c r="H96" t="s">
        <v>1093</v>
      </c>
      <c r="I96">
        <v>2</v>
      </c>
      <c r="J96">
        <v>2</v>
      </c>
      <c r="K96">
        <v>1.3160740129524926</v>
      </c>
      <c r="L96">
        <v>1.4142135623730949</v>
      </c>
      <c r="M96">
        <v>1.3160740129524926</v>
      </c>
      <c r="N96">
        <v>1.4142135623730949</v>
      </c>
      <c r="O96">
        <v>0</v>
      </c>
      <c r="P96">
        <v>1.1686400000000001E-2</v>
      </c>
      <c r="Q96">
        <v>11.9779</v>
      </c>
      <c r="R96">
        <v>6.6992301999999997</v>
      </c>
      <c r="S96">
        <v>1</v>
      </c>
      <c r="T96">
        <v>9.130000000000001E-3</v>
      </c>
      <c r="U96">
        <v>3.2499999999999999E-3</v>
      </c>
      <c r="V96">
        <v>1</v>
      </c>
      <c r="W96">
        <v>0</v>
      </c>
      <c r="X96">
        <v>0</v>
      </c>
      <c r="Y96">
        <v>0</v>
      </c>
      <c r="Z96">
        <v>0.28630081386773165</v>
      </c>
      <c r="AA96" t="s">
        <v>1100</v>
      </c>
      <c r="AB96">
        <v>2</v>
      </c>
      <c r="AC96">
        <v>1</v>
      </c>
    </row>
    <row r="97" spans="1:29" x14ac:dyDescent="0.3">
      <c r="A97" t="s">
        <v>208</v>
      </c>
      <c r="B97" s="1">
        <v>19654527.314100001</v>
      </c>
      <c r="C97" s="1">
        <v>25167291.836929999</v>
      </c>
      <c r="D97" t="s">
        <v>377</v>
      </c>
      <c r="E97">
        <v>21.071000000000002</v>
      </c>
      <c r="F97">
        <v>56.021000000000001</v>
      </c>
      <c r="G97" t="s">
        <v>1090</v>
      </c>
      <c r="H97" t="s">
        <v>1090</v>
      </c>
      <c r="I97">
        <v>4</v>
      </c>
      <c r="J97">
        <v>4</v>
      </c>
      <c r="K97">
        <v>1.7320508075688776</v>
      </c>
      <c r="L97">
        <v>1.9999999999999996</v>
      </c>
      <c r="M97">
        <v>1.7320508075688776</v>
      </c>
      <c r="N97">
        <v>1.9999999999999996</v>
      </c>
      <c r="O97">
        <v>0</v>
      </c>
      <c r="P97">
        <v>0.15170699999999998</v>
      </c>
      <c r="Q97">
        <v>72.496903000000003</v>
      </c>
      <c r="R97">
        <v>48.936298000000001</v>
      </c>
      <c r="S97">
        <v>1</v>
      </c>
      <c r="T97">
        <v>2.5399999999999999E-2</v>
      </c>
      <c r="U97">
        <v>1.1900000000000001E-2</v>
      </c>
      <c r="V97">
        <v>1</v>
      </c>
      <c r="W97">
        <v>0</v>
      </c>
      <c r="X97">
        <v>0</v>
      </c>
      <c r="Y97">
        <v>0</v>
      </c>
      <c r="Z97">
        <v>0.28048319019482015</v>
      </c>
      <c r="AA97" t="s">
        <v>1100</v>
      </c>
      <c r="AB97">
        <v>2</v>
      </c>
      <c r="AC97">
        <v>1</v>
      </c>
    </row>
    <row r="98" spans="1:29" x14ac:dyDescent="0.3">
      <c r="A98" t="s">
        <v>209</v>
      </c>
      <c r="B98" s="1">
        <v>89672875.700800002</v>
      </c>
      <c r="C98" s="1">
        <v>115838038.42550001</v>
      </c>
      <c r="D98" t="s">
        <v>377</v>
      </c>
      <c r="E98">
        <v>21.055</v>
      </c>
      <c r="F98">
        <v>55.924999999999898</v>
      </c>
      <c r="G98" t="s">
        <v>1094</v>
      </c>
      <c r="H98" t="s">
        <v>1094</v>
      </c>
      <c r="I98">
        <v>6</v>
      </c>
      <c r="J98">
        <v>6</v>
      </c>
      <c r="K98">
        <v>2.2795070569547784</v>
      </c>
      <c r="L98">
        <v>2.8284271247461894</v>
      </c>
      <c r="M98">
        <v>2.2795070569547784</v>
      </c>
      <c r="N98">
        <v>2.8284271247461894</v>
      </c>
      <c r="O98">
        <v>0</v>
      </c>
      <c r="P98">
        <v>0.78487598000000003</v>
      </c>
      <c r="Q98">
        <v>266.54599000000002</v>
      </c>
      <c r="R98">
        <v>131.12</v>
      </c>
      <c r="S98">
        <v>1</v>
      </c>
      <c r="T98">
        <v>0.13850000000000001</v>
      </c>
      <c r="U98">
        <v>3.8299999999999994E-2</v>
      </c>
      <c r="V98">
        <v>1</v>
      </c>
      <c r="W98">
        <v>0</v>
      </c>
      <c r="X98">
        <v>0</v>
      </c>
      <c r="Y98">
        <v>0</v>
      </c>
      <c r="Z98">
        <v>0.29178458391366807</v>
      </c>
      <c r="AA98" t="s">
        <v>1100</v>
      </c>
      <c r="AB98">
        <v>2</v>
      </c>
      <c r="AC98">
        <v>1</v>
      </c>
    </row>
    <row r="99" spans="1:29" x14ac:dyDescent="0.3">
      <c r="A99" t="s">
        <v>243</v>
      </c>
      <c r="B99" s="1">
        <v>36244711.819190003</v>
      </c>
      <c r="C99" s="1">
        <v>66739071.324882001</v>
      </c>
      <c r="D99" t="s">
        <v>378</v>
      </c>
      <c r="E99">
        <v>16.062000000000001</v>
      </c>
      <c r="F99">
        <v>54.264000000000003</v>
      </c>
      <c r="G99" t="s">
        <v>1091</v>
      </c>
      <c r="H99" t="s">
        <v>1091</v>
      </c>
      <c r="I99">
        <v>5</v>
      </c>
      <c r="J99">
        <v>5</v>
      </c>
      <c r="K99">
        <v>1.9870133464215782</v>
      </c>
      <c r="L99">
        <v>2.3784142300054416</v>
      </c>
      <c r="M99">
        <v>1.9870133464215782</v>
      </c>
      <c r="N99">
        <v>2.3784142300054416</v>
      </c>
      <c r="O99">
        <v>0</v>
      </c>
      <c r="P99">
        <v>0.17183501000000001</v>
      </c>
      <c r="Q99">
        <v>101.971</v>
      </c>
      <c r="R99">
        <v>123.91200000000001</v>
      </c>
      <c r="S99">
        <v>1</v>
      </c>
      <c r="T99">
        <v>4.4400000000000002E-2</v>
      </c>
      <c r="U99">
        <v>2.12E-2</v>
      </c>
      <c r="V99">
        <v>1</v>
      </c>
      <c r="W99">
        <v>0</v>
      </c>
      <c r="X99">
        <v>0</v>
      </c>
      <c r="Y99">
        <v>0</v>
      </c>
      <c r="Z99">
        <v>0.84134644683659909</v>
      </c>
      <c r="AA99" t="s">
        <v>1101</v>
      </c>
      <c r="AB99">
        <v>4</v>
      </c>
      <c r="AC99">
        <v>1</v>
      </c>
    </row>
    <row r="100" spans="1:29" x14ac:dyDescent="0.3">
      <c r="A100" t="s">
        <v>245</v>
      </c>
      <c r="B100" s="1">
        <v>73240826.676029995</v>
      </c>
      <c r="C100" s="1">
        <v>134938339.49140999</v>
      </c>
      <c r="D100" t="s">
        <v>378</v>
      </c>
      <c r="E100">
        <v>15.958</v>
      </c>
      <c r="F100">
        <v>54.25</v>
      </c>
      <c r="G100" t="s">
        <v>1094</v>
      </c>
      <c r="H100" t="s">
        <v>1094</v>
      </c>
      <c r="I100">
        <v>6</v>
      </c>
      <c r="J100">
        <v>6</v>
      </c>
      <c r="K100">
        <v>2.2795070569547784</v>
      </c>
      <c r="L100">
        <v>2.8284271247461894</v>
      </c>
      <c r="M100">
        <v>2.2795070569547784</v>
      </c>
      <c r="N100">
        <v>2.8284271247461894</v>
      </c>
      <c r="O100">
        <v>0</v>
      </c>
      <c r="P100">
        <v>7.0820503000000007E-2</v>
      </c>
      <c r="Q100">
        <v>49.209598</v>
      </c>
      <c r="R100">
        <v>67.152702000000005</v>
      </c>
      <c r="S100">
        <v>1</v>
      </c>
      <c r="T100">
        <v>6.0999999999999999E-2</v>
      </c>
      <c r="U100">
        <v>2.4E-2</v>
      </c>
      <c r="V100">
        <v>1</v>
      </c>
      <c r="W100">
        <v>0</v>
      </c>
      <c r="X100">
        <v>0</v>
      </c>
      <c r="Y100">
        <v>0</v>
      </c>
      <c r="Z100">
        <v>0.8423923597734615</v>
      </c>
      <c r="AA100" t="s">
        <v>1101</v>
      </c>
      <c r="AB100">
        <v>4</v>
      </c>
      <c r="AC100">
        <v>1</v>
      </c>
    </row>
    <row r="101" spans="1:29" x14ac:dyDescent="0.3">
      <c r="A101" t="s">
        <v>247</v>
      </c>
      <c r="B101" s="1">
        <v>7435140.578741</v>
      </c>
      <c r="C101" s="1">
        <v>13384298.379744999</v>
      </c>
      <c r="D101" t="s">
        <v>378</v>
      </c>
      <c r="E101">
        <v>16.468</v>
      </c>
      <c r="F101">
        <v>54.509999999999899</v>
      </c>
      <c r="G101" t="s">
        <v>1089</v>
      </c>
      <c r="H101" t="s">
        <v>1090</v>
      </c>
      <c r="I101">
        <v>3</v>
      </c>
      <c r="J101">
        <v>4</v>
      </c>
      <c r="K101">
        <v>1.5098036484771051</v>
      </c>
      <c r="L101">
        <v>1.6817928305074288</v>
      </c>
      <c r="M101">
        <v>1.7320508075688776</v>
      </c>
      <c r="N101">
        <v>1.9999999999999996</v>
      </c>
      <c r="O101">
        <v>0</v>
      </c>
      <c r="P101">
        <v>2.7717199000000001E-2</v>
      </c>
      <c r="Q101">
        <v>35.874198999999997</v>
      </c>
      <c r="R101">
        <v>56.164700000000003</v>
      </c>
      <c r="S101">
        <v>1</v>
      </c>
      <c r="T101">
        <v>0.01</v>
      </c>
      <c r="U101">
        <v>1.4999999999999999E-2</v>
      </c>
      <c r="V101">
        <v>1</v>
      </c>
      <c r="W101">
        <v>0</v>
      </c>
      <c r="X101">
        <v>0</v>
      </c>
      <c r="Y101">
        <v>0</v>
      </c>
      <c r="Z101">
        <v>0.80014059424971573</v>
      </c>
      <c r="AA101" t="s">
        <v>1101</v>
      </c>
      <c r="AB101">
        <v>4</v>
      </c>
      <c r="AC101">
        <v>1</v>
      </c>
    </row>
    <row r="102" spans="1:29" x14ac:dyDescent="0.3">
      <c r="A102" t="s">
        <v>248</v>
      </c>
      <c r="B102" s="1">
        <v>32095621.851840001</v>
      </c>
      <c r="C102" s="1">
        <v>57841261.513644002</v>
      </c>
      <c r="D102" t="s">
        <v>378</v>
      </c>
      <c r="E102">
        <v>16.312999999999899</v>
      </c>
      <c r="F102">
        <v>54.383000000000003</v>
      </c>
      <c r="G102" t="s">
        <v>1091</v>
      </c>
      <c r="H102" t="s">
        <v>1091</v>
      </c>
      <c r="I102">
        <v>5</v>
      </c>
      <c r="J102">
        <v>5</v>
      </c>
      <c r="K102">
        <v>1.9870133464215782</v>
      </c>
      <c r="L102">
        <v>2.3784142300054416</v>
      </c>
      <c r="M102">
        <v>1.9870133464215782</v>
      </c>
      <c r="N102">
        <v>2.3784142300054416</v>
      </c>
      <c r="O102">
        <v>0</v>
      </c>
      <c r="P102">
        <v>5.2106800000000002E-2</v>
      </c>
      <c r="Q102">
        <v>28.298999999999999</v>
      </c>
      <c r="R102">
        <v>117.629</v>
      </c>
      <c r="S102">
        <v>1</v>
      </c>
      <c r="T102">
        <v>0.04</v>
      </c>
      <c r="U102">
        <v>2.5000000000000001E-2</v>
      </c>
      <c r="V102">
        <v>1</v>
      </c>
      <c r="W102">
        <v>0</v>
      </c>
      <c r="X102">
        <v>0</v>
      </c>
      <c r="Y102">
        <v>0</v>
      </c>
      <c r="Z102">
        <v>0.80215425582502109</v>
      </c>
      <c r="AA102" t="s">
        <v>1101</v>
      </c>
      <c r="AB102">
        <v>4</v>
      </c>
      <c r="AC102">
        <v>1</v>
      </c>
    </row>
    <row r="103" spans="1:29" x14ac:dyDescent="0.3">
      <c r="A103" t="s">
        <v>255</v>
      </c>
      <c r="B103" s="1">
        <v>122059713.77500001</v>
      </c>
      <c r="C103" s="1">
        <v>219337639.04497001</v>
      </c>
      <c r="D103" t="s">
        <v>378</v>
      </c>
      <c r="E103">
        <v>19.443000000000001</v>
      </c>
      <c r="F103">
        <v>54.387999999999899</v>
      </c>
      <c r="G103" t="s">
        <v>1094</v>
      </c>
      <c r="H103" t="s">
        <v>1095</v>
      </c>
      <c r="I103">
        <v>6</v>
      </c>
      <c r="J103">
        <v>7</v>
      </c>
      <c r="K103">
        <v>2.2795070569547784</v>
      </c>
      <c r="L103">
        <v>2.8284271247461894</v>
      </c>
      <c r="M103">
        <v>2.6150566286152079</v>
      </c>
      <c r="N103">
        <v>3.3635856610148567</v>
      </c>
      <c r="O103">
        <v>0</v>
      </c>
      <c r="P103">
        <v>0.10595099999999999</v>
      </c>
      <c r="Q103">
        <v>61.961497999999999</v>
      </c>
      <c r="R103">
        <v>81.245697000000007</v>
      </c>
      <c r="S103">
        <v>1</v>
      </c>
      <c r="T103">
        <v>1.3599999999999999E-2</v>
      </c>
      <c r="U103">
        <v>1.5599999999999999E-2</v>
      </c>
      <c r="V103">
        <v>1</v>
      </c>
      <c r="W103">
        <v>0</v>
      </c>
      <c r="X103">
        <v>0</v>
      </c>
      <c r="Y103">
        <v>0</v>
      </c>
      <c r="Z103">
        <v>0.79696996053331925</v>
      </c>
      <c r="AA103" t="s">
        <v>1101</v>
      </c>
      <c r="AB103">
        <v>4</v>
      </c>
      <c r="AC103">
        <v>1</v>
      </c>
    </row>
    <row r="104" spans="1:29" x14ac:dyDescent="0.3">
      <c r="A104" t="s">
        <v>257</v>
      </c>
      <c r="B104" s="1">
        <v>12660430.777589999</v>
      </c>
      <c r="C104" s="1">
        <v>22688315.716471002</v>
      </c>
      <c r="D104" t="s">
        <v>378</v>
      </c>
      <c r="E104">
        <v>19.0369999999999</v>
      </c>
      <c r="F104">
        <v>54.344000000000001</v>
      </c>
      <c r="G104" t="s">
        <v>1090</v>
      </c>
      <c r="H104" t="s">
        <v>1090</v>
      </c>
      <c r="I104">
        <v>4</v>
      </c>
      <c r="J104">
        <v>4</v>
      </c>
      <c r="K104">
        <v>1.7320508075688776</v>
      </c>
      <c r="L104">
        <v>1.9999999999999996</v>
      </c>
      <c r="M104">
        <v>1.7320508075688776</v>
      </c>
      <c r="N104">
        <v>1.9999999999999996</v>
      </c>
      <c r="O104">
        <v>0</v>
      </c>
      <c r="P104">
        <v>0.129886</v>
      </c>
      <c r="Q104">
        <v>106.22499999999999</v>
      </c>
      <c r="R104">
        <v>70.623299000000003</v>
      </c>
      <c r="S104">
        <v>1</v>
      </c>
      <c r="T104">
        <v>7.5999999999999998E-2</v>
      </c>
      <c r="U104">
        <v>0.03</v>
      </c>
      <c r="V104">
        <v>1</v>
      </c>
      <c r="W104">
        <v>0</v>
      </c>
      <c r="X104">
        <v>0</v>
      </c>
      <c r="Y104">
        <v>0</v>
      </c>
      <c r="Z104">
        <v>0.79206506595582682</v>
      </c>
      <c r="AA104" t="s">
        <v>1101</v>
      </c>
      <c r="AB104">
        <v>4</v>
      </c>
      <c r="AC104">
        <v>1</v>
      </c>
    </row>
    <row r="105" spans="1:29" x14ac:dyDescent="0.3">
      <c r="A105" t="s">
        <v>258</v>
      </c>
      <c r="B105" s="1">
        <v>61908857.258429997</v>
      </c>
      <c r="C105" s="1">
        <v>112313674.27444001</v>
      </c>
      <c r="D105" t="s">
        <v>378</v>
      </c>
      <c r="E105">
        <v>19.117000000000001</v>
      </c>
      <c r="F105">
        <v>54.347000000000001</v>
      </c>
      <c r="G105" t="s">
        <v>1091</v>
      </c>
      <c r="H105" t="s">
        <v>1094</v>
      </c>
      <c r="I105">
        <v>5</v>
      </c>
      <c r="J105">
        <v>6</v>
      </c>
      <c r="K105">
        <v>1.9870133464215782</v>
      </c>
      <c r="L105">
        <v>2.3784142300054416</v>
      </c>
      <c r="M105">
        <v>2.2795070569547784</v>
      </c>
      <c r="N105">
        <v>2.8284271247461894</v>
      </c>
      <c r="O105">
        <v>0</v>
      </c>
      <c r="P105">
        <v>0.18578600000000001</v>
      </c>
      <c r="Q105">
        <v>112.679</v>
      </c>
      <c r="R105">
        <v>66.591599000000002</v>
      </c>
      <c r="S105">
        <v>1</v>
      </c>
      <c r="T105">
        <v>3.7999999999999999E-2</v>
      </c>
      <c r="U105">
        <v>2.6800000000000001E-2</v>
      </c>
      <c r="V105">
        <v>1</v>
      </c>
      <c r="W105">
        <v>0</v>
      </c>
      <c r="X105">
        <v>0</v>
      </c>
      <c r="Y105">
        <v>0</v>
      </c>
      <c r="Z105">
        <v>0.81417779697664328</v>
      </c>
      <c r="AA105" t="s">
        <v>1101</v>
      </c>
      <c r="AB105">
        <v>4</v>
      </c>
      <c r="AC105">
        <v>1</v>
      </c>
    </row>
    <row r="106" spans="1:29" x14ac:dyDescent="0.3">
      <c r="A106" t="s">
        <v>259</v>
      </c>
      <c r="B106" s="1">
        <v>20279662.116519999</v>
      </c>
      <c r="C106" s="1">
        <v>36383479.956361003</v>
      </c>
      <c r="D106" t="s">
        <v>378</v>
      </c>
      <c r="E106">
        <v>19.224</v>
      </c>
      <c r="F106">
        <v>54.354999999999897</v>
      </c>
      <c r="G106" t="s">
        <v>1090</v>
      </c>
      <c r="H106" t="s">
        <v>1091</v>
      </c>
      <c r="I106">
        <v>4</v>
      </c>
      <c r="J106">
        <v>5</v>
      </c>
      <c r="K106">
        <v>1.7320508075688776</v>
      </c>
      <c r="L106">
        <v>1.9999999999999996</v>
      </c>
      <c r="M106">
        <v>1.9870133464215782</v>
      </c>
      <c r="N106">
        <v>2.3784142300054416</v>
      </c>
      <c r="O106">
        <v>0</v>
      </c>
      <c r="P106">
        <v>7.2172501E-2</v>
      </c>
      <c r="Q106">
        <v>69.682404000000005</v>
      </c>
      <c r="R106">
        <v>63.568401000000001</v>
      </c>
      <c r="S106">
        <v>1</v>
      </c>
      <c r="T106">
        <v>5.5E-2</v>
      </c>
      <c r="U106">
        <v>1.4999999999999999E-2</v>
      </c>
      <c r="V106">
        <v>1</v>
      </c>
      <c r="W106">
        <v>0</v>
      </c>
      <c r="X106">
        <v>0</v>
      </c>
      <c r="Y106">
        <v>0</v>
      </c>
      <c r="Z106">
        <v>0.79408708820265239</v>
      </c>
      <c r="AA106" t="s">
        <v>1101</v>
      </c>
      <c r="AB106">
        <v>4</v>
      </c>
      <c r="AC106">
        <v>1</v>
      </c>
    </row>
    <row r="107" spans="1:29" x14ac:dyDescent="0.3">
      <c r="A107" t="s">
        <v>260</v>
      </c>
      <c r="B107" s="1">
        <v>75890211.857730001</v>
      </c>
      <c r="C107" s="1">
        <v>137780366.39373001</v>
      </c>
      <c r="D107" t="s">
        <v>378</v>
      </c>
      <c r="E107">
        <v>18.7989999999999</v>
      </c>
      <c r="F107">
        <v>54.607999999999898</v>
      </c>
      <c r="G107" t="s">
        <v>1094</v>
      </c>
      <c r="H107" t="s">
        <v>1094</v>
      </c>
      <c r="I107">
        <v>6</v>
      </c>
      <c r="J107">
        <v>6</v>
      </c>
      <c r="K107">
        <v>2.2795070569547784</v>
      </c>
      <c r="L107">
        <v>2.8284271247461894</v>
      </c>
      <c r="M107">
        <v>2.2795070569547784</v>
      </c>
      <c r="N107">
        <v>2.8284271247461894</v>
      </c>
      <c r="O107">
        <v>0</v>
      </c>
      <c r="P107">
        <v>0.236067</v>
      </c>
      <c r="Q107">
        <v>147.92101</v>
      </c>
      <c r="R107">
        <v>180.673</v>
      </c>
      <c r="S107">
        <v>1</v>
      </c>
      <c r="T107">
        <v>3.9600000000000003E-2</v>
      </c>
      <c r="U107">
        <v>8.9999999999999993E-3</v>
      </c>
      <c r="V107">
        <v>1</v>
      </c>
      <c r="W107">
        <v>0</v>
      </c>
      <c r="X107">
        <v>0</v>
      </c>
      <c r="Y107">
        <v>0</v>
      </c>
      <c r="Z107">
        <v>0.81552222639758021</v>
      </c>
      <c r="AA107" t="s">
        <v>1101</v>
      </c>
      <c r="AB107">
        <v>4</v>
      </c>
      <c r="AC107">
        <v>1</v>
      </c>
    </row>
    <row r="108" spans="1:29" x14ac:dyDescent="0.3">
      <c r="A108" t="s">
        <v>261</v>
      </c>
      <c r="B108" s="1">
        <v>37382337.93733</v>
      </c>
      <c r="C108" s="1">
        <v>67711591.944408998</v>
      </c>
      <c r="D108" t="s">
        <v>378</v>
      </c>
      <c r="E108">
        <v>18.675999999999899</v>
      </c>
      <c r="F108">
        <v>54.704000000000001</v>
      </c>
      <c r="G108" t="s">
        <v>1091</v>
      </c>
      <c r="H108" t="s">
        <v>1091</v>
      </c>
      <c r="I108">
        <v>5</v>
      </c>
      <c r="J108">
        <v>5</v>
      </c>
      <c r="K108">
        <v>1.9870133464215782</v>
      </c>
      <c r="L108">
        <v>2.3784142300054416</v>
      </c>
      <c r="M108">
        <v>1.9870133464215782</v>
      </c>
      <c r="N108">
        <v>2.3784142300054416</v>
      </c>
      <c r="O108">
        <v>0</v>
      </c>
      <c r="P108">
        <v>0.26829099000000001</v>
      </c>
      <c r="Q108">
        <v>282.08801</v>
      </c>
      <c r="R108">
        <v>155.71200999999999</v>
      </c>
      <c r="S108">
        <v>1</v>
      </c>
      <c r="T108">
        <v>1.4999999999999999E-2</v>
      </c>
      <c r="U108">
        <v>5.0000000000000001E-3</v>
      </c>
      <c r="V108">
        <v>1</v>
      </c>
      <c r="W108">
        <v>0</v>
      </c>
      <c r="X108">
        <v>0</v>
      </c>
      <c r="Y108">
        <v>0</v>
      </c>
      <c r="Z108">
        <v>0.81132576720923077</v>
      </c>
      <c r="AA108" t="s">
        <v>1101</v>
      </c>
      <c r="AB108">
        <v>4</v>
      </c>
      <c r="AC108">
        <v>1</v>
      </c>
    </row>
    <row r="109" spans="1:29" x14ac:dyDescent="0.3">
      <c r="A109" t="s">
        <v>262</v>
      </c>
      <c r="B109" s="1">
        <v>10874867.887259999</v>
      </c>
      <c r="C109" s="1">
        <v>19518296.086491</v>
      </c>
      <c r="D109" t="s">
        <v>378</v>
      </c>
      <c r="E109">
        <v>18.719000000000001</v>
      </c>
      <c r="F109">
        <v>54.685000000000002</v>
      </c>
      <c r="G109" t="s">
        <v>1090</v>
      </c>
      <c r="H109" t="s">
        <v>1090</v>
      </c>
      <c r="I109">
        <v>4</v>
      </c>
      <c r="J109">
        <v>4</v>
      </c>
      <c r="K109">
        <v>1.7320508075688776</v>
      </c>
      <c r="L109">
        <v>1.9999999999999996</v>
      </c>
      <c r="M109">
        <v>1.7320508075688776</v>
      </c>
      <c r="N109">
        <v>1.9999999999999996</v>
      </c>
      <c r="O109">
        <v>0</v>
      </c>
      <c r="P109">
        <v>0.27276801000000001</v>
      </c>
      <c r="Q109">
        <v>219.25700000000001</v>
      </c>
      <c r="R109">
        <v>182.58799999999999</v>
      </c>
      <c r="S109">
        <v>1</v>
      </c>
      <c r="T109">
        <v>1.7999999999999999E-2</v>
      </c>
      <c r="U109">
        <v>7.0000000000000001E-3</v>
      </c>
      <c r="V109">
        <v>1</v>
      </c>
      <c r="W109">
        <v>0</v>
      </c>
      <c r="X109">
        <v>0</v>
      </c>
      <c r="Y109">
        <v>0</v>
      </c>
      <c r="Z109">
        <v>0.79480765089172722</v>
      </c>
      <c r="AA109" t="s">
        <v>1101</v>
      </c>
      <c r="AB109">
        <v>4</v>
      </c>
      <c r="AC109">
        <v>1</v>
      </c>
    </row>
    <row r="110" spans="1:29" x14ac:dyDescent="0.3">
      <c r="A110" t="s">
        <v>276</v>
      </c>
      <c r="B110" s="1">
        <v>4055028.3068220001</v>
      </c>
      <c r="C110" s="1">
        <v>5162952.2161790002</v>
      </c>
      <c r="D110" t="s">
        <v>379</v>
      </c>
      <c r="E110">
        <v>18.3599999999999</v>
      </c>
      <c r="F110">
        <v>59.454000000000001</v>
      </c>
      <c r="G110" t="s">
        <v>1089</v>
      </c>
      <c r="H110" t="s">
        <v>1089</v>
      </c>
      <c r="I110">
        <v>3</v>
      </c>
      <c r="J110">
        <v>3</v>
      </c>
      <c r="K110">
        <v>1.5098036484771051</v>
      </c>
      <c r="L110">
        <v>1.6817928305074288</v>
      </c>
      <c r="M110">
        <v>1.5098036484771051</v>
      </c>
      <c r="N110">
        <v>1.6817928305074288</v>
      </c>
      <c r="O110">
        <v>0</v>
      </c>
      <c r="P110">
        <v>0.30418599999999996</v>
      </c>
      <c r="Q110">
        <v>261.59298999999999</v>
      </c>
      <c r="R110">
        <v>141.304</v>
      </c>
      <c r="S110">
        <v>1</v>
      </c>
      <c r="T110">
        <v>1.6E-2</v>
      </c>
      <c r="U110">
        <v>3.5000000000000001E-3</v>
      </c>
      <c r="V110">
        <v>1</v>
      </c>
      <c r="W110">
        <v>0</v>
      </c>
      <c r="X110">
        <v>0</v>
      </c>
      <c r="Y110">
        <v>0</v>
      </c>
      <c r="Z110">
        <v>0.27322223805271051</v>
      </c>
      <c r="AA110" t="s">
        <v>1100</v>
      </c>
      <c r="AB110">
        <v>2</v>
      </c>
      <c r="AC110">
        <v>1</v>
      </c>
    </row>
    <row r="111" spans="1:29" x14ac:dyDescent="0.3">
      <c r="A111" t="s">
        <v>277</v>
      </c>
      <c r="B111" s="1">
        <v>11152521.76694</v>
      </c>
      <c r="C111" s="1">
        <v>14205623.86562</v>
      </c>
      <c r="D111" t="s">
        <v>379</v>
      </c>
      <c r="E111">
        <v>18.55</v>
      </c>
      <c r="F111">
        <v>59.220999999999897</v>
      </c>
      <c r="G111" t="s">
        <v>1090</v>
      </c>
      <c r="H111" t="s">
        <v>1090</v>
      </c>
      <c r="I111">
        <v>4</v>
      </c>
      <c r="J111">
        <v>4</v>
      </c>
      <c r="K111">
        <v>1.7320508075688776</v>
      </c>
      <c r="L111">
        <v>1.9999999999999996</v>
      </c>
      <c r="M111">
        <v>1.7320508075688776</v>
      </c>
      <c r="N111">
        <v>1.9999999999999996</v>
      </c>
      <c r="O111">
        <v>0</v>
      </c>
      <c r="P111">
        <v>7.3819801000000004E-2</v>
      </c>
      <c r="Q111">
        <v>57.5471</v>
      </c>
      <c r="R111">
        <v>86.757796999999997</v>
      </c>
      <c r="S111">
        <v>1</v>
      </c>
      <c r="T111">
        <v>0.05</v>
      </c>
      <c r="U111">
        <v>0.05</v>
      </c>
      <c r="V111">
        <v>1</v>
      </c>
      <c r="W111">
        <v>0</v>
      </c>
      <c r="X111">
        <v>0</v>
      </c>
      <c r="Y111">
        <v>0</v>
      </c>
      <c r="Z111">
        <v>0.27375890067576197</v>
      </c>
      <c r="AA111" t="s">
        <v>1100</v>
      </c>
      <c r="AB111">
        <v>2</v>
      </c>
      <c r="AC111">
        <v>1</v>
      </c>
    </row>
    <row r="112" spans="1:29" x14ac:dyDescent="0.3">
      <c r="A112" t="s">
        <v>278</v>
      </c>
      <c r="B112" s="1">
        <v>5800427.9064699998</v>
      </c>
      <c r="C112" s="1">
        <v>7386512.5211829999</v>
      </c>
      <c r="D112" t="s">
        <v>379</v>
      </c>
      <c r="E112">
        <v>18.448</v>
      </c>
      <c r="F112">
        <v>59.313000000000002</v>
      </c>
      <c r="G112" t="s">
        <v>1089</v>
      </c>
      <c r="H112" t="s">
        <v>1089</v>
      </c>
      <c r="I112">
        <v>3</v>
      </c>
      <c r="J112">
        <v>3</v>
      </c>
      <c r="K112">
        <v>1.5098036484771051</v>
      </c>
      <c r="L112">
        <v>1.6817928305074288</v>
      </c>
      <c r="M112">
        <v>1.5098036484771051</v>
      </c>
      <c r="N112">
        <v>1.6817928305074288</v>
      </c>
      <c r="O112">
        <v>0</v>
      </c>
      <c r="P112">
        <v>0.12870399000000002</v>
      </c>
      <c r="Q112">
        <v>102.84699999999999</v>
      </c>
      <c r="R112">
        <v>137.36199999999999</v>
      </c>
      <c r="S112">
        <v>1</v>
      </c>
      <c r="T112">
        <v>0.05</v>
      </c>
      <c r="U112">
        <v>0.05</v>
      </c>
      <c r="V112">
        <v>1</v>
      </c>
      <c r="W112">
        <v>0</v>
      </c>
      <c r="X112">
        <v>0</v>
      </c>
      <c r="Y112">
        <v>0</v>
      </c>
      <c r="Z112">
        <v>0.27344269083041717</v>
      </c>
      <c r="AA112" t="s">
        <v>1100</v>
      </c>
      <c r="AB112">
        <v>2</v>
      </c>
      <c r="AC112">
        <v>1</v>
      </c>
    </row>
    <row r="113" spans="1:29" x14ac:dyDescent="0.3">
      <c r="A113" t="s">
        <v>279</v>
      </c>
      <c r="B113" s="1">
        <v>1236897.3857170001</v>
      </c>
      <c r="C113" s="1">
        <v>1575146.382461</v>
      </c>
      <c r="D113" t="s">
        <v>379</v>
      </c>
      <c r="E113">
        <v>18.395</v>
      </c>
      <c r="F113">
        <v>59.139000000000003</v>
      </c>
      <c r="G113" t="s">
        <v>1093</v>
      </c>
      <c r="H113" t="s">
        <v>1093</v>
      </c>
      <c r="I113">
        <v>2</v>
      </c>
      <c r="J113">
        <v>2</v>
      </c>
      <c r="K113">
        <v>1.3160740129524926</v>
      </c>
      <c r="L113">
        <v>1.4142135623730949</v>
      </c>
      <c r="M113">
        <v>1.3160740129524926</v>
      </c>
      <c r="N113">
        <v>1.4142135623730949</v>
      </c>
      <c r="O113">
        <v>0</v>
      </c>
      <c r="P113">
        <v>0.12781499999999998</v>
      </c>
      <c r="Q113">
        <v>55.292197999999999</v>
      </c>
      <c r="R113">
        <v>55.678001000000002</v>
      </c>
      <c r="S113">
        <v>1</v>
      </c>
      <c r="T113">
        <v>0.05</v>
      </c>
      <c r="U113">
        <v>0.05</v>
      </c>
      <c r="V113">
        <v>1</v>
      </c>
      <c r="W113">
        <v>0</v>
      </c>
      <c r="X113">
        <v>0</v>
      </c>
      <c r="Y113">
        <v>0</v>
      </c>
      <c r="Z113">
        <v>0.27346568975721858</v>
      </c>
      <c r="AA113" t="s">
        <v>1100</v>
      </c>
      <c r="AB113">
        <v>2</v>
      </c>
      <c r="AC113">
        <v>1</v>
      </c>
    </row>
    <row r="114" spans="1:29" x14ac:dyDescent="0.3">
      <c r="A114" t="s">
        <v>280</v>
      </c>
      <c r="B114" s="1">
        <v>1636318.9785889999</v>
      </c>
      <c r="C114" s="1">
        <v>2083455.090843</v>
      </c>
      <c r="D114" t="s">
        <v>379</v>
      </c>
      <c r="E114">
        <v>18.166</v>
      </c>
      <c r="F114">
        <v>59.081000000000003</v>
      </c>
      <c r="G114" t="s">
        <v>1093</v>
      </c>
      <c r="H114" t="s">
        <v>1093</v>
      </c>
      <c r="I114">
        <v>2</v>
      </c>
      <c r="J114">
        <v>2</v>
      </c>
      <c r="K114">
        <v>1.3160740129524926</v>
      </c>
      <c r="L114">
        <v>1.4142135623730949</v>
      </c>
      <c r="M114">
        <v>1.3160740129524926</v>
      </c>
      <c r="N114">
        <v>1.4142135623730949</v>
      </c>
      <c r="O114">
        <v>0</v>
      </c>
      <c r="P114">
        <v>0.10377400000000001</v>
      </c>
      <c r="Q114">
        <v>81.581801999999996</v>
      </c>
      <c r="R114">
        <v>179.24199999999999</v>
      </c>
      <c r="S114">
        <v>1</v>
      </c>
      <c r="T114">
        <v>0.05</v>
      </c>
      <c r="U114">
        <v>0.05</v>
      </c>
      <c r="V114">
        <v>1</v>
      </c>
      <c r="W114">
        <v>0</v>
      </c>
      <c r="X114">
        <v>0</v>
      </c>
      <c r="Y114">
        <v>0</v>
      </c>
      <c r="Z114">
        <v>0.273257303804889</v>
      </c>
      <c r="AA114" t="s">
        <v>1100</v>
      </c>
      <c r="AB114">
        <v>2</v>
      </c>
      <c r="AC114">
        <v>1</v>
      </c>
    </row>
    <row r="115" spans="1:29" x14ac:dyDescent="0.3">
      <c r="A115" t="s">
        <v>281</v>
      </c>
      <c r="B115" s="1">
        <v>2438114.1718359999</v>
      </c>
      <c r="C115" s="1">
        <v>3104398.0736230002</v>
      </c>
      <c r="D115" t="s">
        <v>379</v>
      </c>
      <c r="E115">
        <v>18.1299999999999</v>
      </c>
      <c r="F115">
        <v>59.442</v>
      </c>
      <c r="G115" t="s">
        <v>1093</v>
      </c>
      <c r="H115" t="s">
        <v>1089</v>
      </c>
      <c r="I115">
        <v>2</v>
      </c>
      <c r="J115">
        <v>3</v>
      </c>
      <c r="K115">
        <v>1.3160740129524926</v>
      </c>
      <c r="L115">
        <v>1.4142135623730949</v>
      </c>
      <c r="M115">
        <v>1.5098036484771051</v>
      </c>
      <c r="N115">
        <v>1.6817928305074288</v>
      </c>
      <c r="O115">
        <v>0</v>
      </c>
      <c r="P115">
        <v>0.88402899000000001</v>
      </c>
      <c r="Q115">
        <v>580.05999999999995</v>
      </c>
      <c r="R115">
        <v>530.09398999999996</v>
      </c>
      <c r="S115">
        <v>1</v>
      </c>
      <c r="T115">
        <v>2.2749999999999999E-2</v>
      </c>
      <c r="U115">
        <v>1.7250000000000001E-2</v>
      </c>
      <c r="V115">
        <v>1</v>
      </c>
      <c r="W115">
        <v>0</v>
      </c>
      <c r="X115">
        <v>0</v>
      </c>
      <c r="Y115">
        <v>0</v>
      </c>
      <c r="Z115">
        <v>0.27327838436920332</v>
      </c>
      <c r="AA115" t="s">
        <v>1100</v>
      </c>
      <c r="AB115">
        <v>2</v>
      </c>
      <c r="AC115">
        <v>1</v>
      </c>
    </row>
    <row r="116" spans="1:29" x14ac:dyDescent="0.3">
      <c r="A116" t="s">
        <v>283</v>
      </c>
      <c r="B116" s="1">
        <v>618234595.47130001</v>
      </c>
      <c r="C116" s="1">
        <v>787907082.17410004</v>
      </c>
      <c r="D116" t="s">
        <v>379</v>
      </c>
      <c r="E116">
        <v>17.654</v>
      </c>
      <c r="F116">
        <v>59.097000000000001</v>
      </c>
      <c r="G116" t="s">
        <v>1102</v>
      </c>
      <c r="H116" t="s">
        <v>1102</v>
      </c>
      <c r="I116">
        <v>8</v>
      </c>
      <c r="J116">
        <v>8</v>
      </c>
      <c r="K116">
        <v>3.0000000000000013</v>
      </c>
      <c r="L116">
        <v>3.9999999999999982</v>
      </c>
      <c r="M116">
        <v>3.0000000000000013</v>
      </c>
      <c r="N116">
        <v>3.9999999999999982</v>
      </c>
      <c r="O116">
        <v>0</v>
      </c>
      <c r="P116">
        <v>1.38371E-2</v>
      </c>
      <c r="Q116">
        <v>56.141101999999997</v>
      </c>
      <c r="R116">
        <v>98.506598999999994</v>
      </c>
      <c r="S116">
        <v>1</v>
      </c>
      <c r="T116">
        <v>0.06</v>
      </c>
      <c r="U116">
        <v>0.05</v>
      </c>
      <c r="V116">
        <v>1</v>
      </c>
      <c r="W116">
        <v>0</v>
      </c>
      <c r="X116">
        <v>0</v>
      </c>
      <c r="Y116">
        <v>0</v>
      </c>
      <c r="Z116">
        <v>0.2744467681777874</v>
      </c>
      <c r="AA116" t="s">
        <v>1100</v>
      </c>
      <c r="AB116">
        <v>2</v>
      </c>
      <c r="AC116">
        <v>1</v>
      </c>
    </row>
    <row r="117" spans="1:29" x14ac:dyDescent="0.3">
      <c r="A117" t="s">
        <v>284</v>
      </c>
      <c r="B117" s="1">
        <v>11352186.305260001</v>
      </c>
      <c r="C117" s="1">
        <v>14461213.977019999</v>
      </c>
      <c r="D117" t="s">
        <v>379</v>
      </c>
      <c r="E117">
        <v>18.265999999999899</v>
      </c>
      <c r="F117">
        <v>59.268999999999899</v>
      </c>
      <c r="G117" t="s">
        <v>1090</v>
      </c>
      <c r="H117" t="s">
        <v>1090</v>
      </c>
      <c r="I117">
        <v>4</v>
      </c>
      <c r="J117">
        <v>4</v>
      </c>
      <c r="K117">
        <v>1.7320508075688776</v>
      </c>
      <c r="L117">
        <v>1.9999999999999996</v>
      </c>
      <c r="M117">
        <v>1.7320508075688776</v>
      </c>
      <c r="N117">
        <v>1.9999999999999996</v>
      </c>
      <c r="O117">
        <v>0</v>
      </c>
      <c r="P117">
        <v>0.51712597999999999</v>
      </c>
      <c r="Q117">
        <v>643.625</v>
      </c>
      <c r="R117">
        <v>724.17998999999998</v>
      </c>
      <c r="S117">
        <v>1</v>
      </c>
      <c r="T117">
        <v>0.05</v>
      </c>
      <c r="U117">
        <v>0.05</v>
      </c>
      <c r="V117">
        <v>1</v>
      </c>
      <c r="W117">
        <v>0</v>
      </c>
      <c r="X117">
        <v>0</v>
      </c>
      <c r="Y117">
        <v>0</v>
      </c>
      <c r="Z117">
        <v>0.27387038832506122</v>
      </c>
      <c r="AA117" t="s">
        <v>1100</v>
      </c>
      <c r="AB117">
        <v>2</v>
      </c>
      <c r="AC117">
        <v>1</v>
      </c>
    </row>
    <row r="118" spans="1:29" x14ac:dyDescent="0.3">
      <c r="A118" t="s">
        <v>286</v>
      </c>
      <c r="B118" s="1">
        <v>13583077.95028</v>
      </c>
      <c r="C118" s="1">
        <v>17310042.929329999</v>
      </c>
      <c r="D118" t="s">
        <v>379</v>
      </c>
      <c r="E118">
        <v>18.303999999999899</v>
      </c>
      <c r="F118">
        <v>59.404000000000003</v>
      </c>
      <c r="G118" t="s">
        <v>1090</v>
      </c>
      <c r="H118" t="s">
        <v>1090</v>
      </c>
      <c r="I118">
        <v>4</v>
      </c>
      <c r="J118">
        <v>4</v>
      </c>
      <c r="K118">
        <v>1.7320508075688776</v>
      </c>
      <c r="L118">
        <v>1.9999999999999996</v>
      </c>
      <c r="M118">
        <v>1.7320508075688776</v>
      </c>
      <c r="N118">
        <v>1.9999999999999996</v>
      </c>
      <c r="O118">
        <v>0</v>
      </c>
      <c r="P118">
        <v>8.0006798000000004E-2</v>
      </c>
      <c r="Q118">
        <v>147.47</v>
      </c>
      <c r="R118">
        <v>250.142</v>
      </c>
      <c r="S118">
        <v>1</v>
      </c>
      <c r="T118">
        <v>2.1499999999999998E-2</v>
      </c>
      <c r="U118">
        <v>1.35E-2</v>
      </c>
      <c r="V118">
        <v>1</v>
      </c>
      <c r="W118">
        <v>0</v>
      </c>
      <c r="X118">
        <v>0</v>
      </c>
      <c r="Y118">
        <v>0</v>
      </c>
      <c r="Z118">
        <v>0.27438294859915546</v>
      </c>
      <c r="AA118" t="s">
        <v>1100</v>
      </c>
      <c r="AB118">
        <v>2</v>
      </c>
      <c r="AC118">
        <v>1</v>
      </c>
    </row>
    <row r="119" spans="1:29" x14ac:dyDescent="0.3">
      <c r="A119" t="s">
        <v>287</v>
      </c>
      <c r="B119" s="1">
        <v>22048106.805399999</v>
      </c>
      <c r="C119" s="1">
        <v>28169320.26489</v>
      </c>
      <c r="D119" t="s">
        <v>379</v>
      </c>
      <c r="E119">
        <v>18.655999999999899</v>
      </c>
      <c r="F119">
        <v>60.137999999999899</v>
      </c>
      <c r="G119" t="s">
        <v>1090</v>
      </c>
      <c r="H119" t="s">
        <v>1090</v>
      </c>
      <c r="I119">
        <v>4</v>
      </c>
      <c r="J119">
        <v>4</v>
      </c>
      <c r="K119">
        <v>1.7320508075688776</v>
      </c>
      <c r="L119">
        <v>1.9999999999999996</v>
      </c>
      <c r="M119">
        <v>1.7320508075688776</v>
      </c>
      <c r="N119">
        <v>1.9999999999999996</v>
      </c>
      <c r="O119">
        <v>0</v>
      </c>
      <c r="P119">
        <v>9.8277198999999996E-2</v>
      </c>
      <c r="Q119">
        <v>29.943199</v>
      </c>
      <c r="R119">
        <v>24.950600000000001</v>
      </c>
      <c r="S119">
        <v>1</v>
      </c>
      <c r="T119">
        <v>7.0000000000000001E-3</v>
      </c>
      <c r="U119">
        <v>5.6699999999999997E-3</v>
      </c>
      <c r="V119">
        <v>1</v>
      </c>
      <c r="W119">
        <v>0</v>
      </c>
      <c r="X119">
        <v>0</v>
      </c>
      <c r="Y119">
        <v>0</v>
      </c>
      <c r="Z119">
        <v>0.27762988965523333</v>
      </c>
      <c r="AA119" t="s">
        <v>1100</v>
      </c>
      <c r="AB119">
        <v>2</v>
      </c>
      <c r="AC119">
        <v>1</v>
      </c>
    </row>
    <row r="120" spans="1:29" x14ac:dyDescent="0.3">
      <c r="A120" t="s">
        <v>288</v>
      </c>
      <c r="B120" s="1">
        <v>1688562.6495010001</v>
      </c>
      <c r="C120" s="1">
        <v>2148743.541154</v>
      </c>
      <c r="D120" t="s">
        <v>379</v>
      </c>
      <c r="E120">
        <v>19.015999999999899</v>
      </c>
      <c r="F120">
        <v>59.768000000000001</v>
      </c>
      <c r="G120" t="s">
        <v>1093</v>
      </c>
      <c r="H120" t="s">
        <v>1093</v>
      </c>
      <c r="I120">
        <v>2</v>
      </c>
      <c r="J120">
        <v>2</v>
      </c>
      <c r="K120">
        <v>1.3160740129524926</v>
      </c>
      <c r="L120">
        <v>1.4142135623730949</v>
      </c>
      <c r="M120">
        <v>1.3160740129524926</v>
      </c>
      <c r="N120">
        <v>1.4142135623730949</v>
      </c>
      <c r="O120">
        <v>0</v>
      </c>
      <c r="P120">
        <v>0.1128</v>
      </c>
      <c r="Q120">
        <v>72.365500999999995</v>
      </c>
      <c r="R120">
        <v>53.333599</v>
      </c>
      <c r="S120">
        <v>1</v>
      </c>
      <c r="T120">
        <v>6.6699999999999997E-3</v>
      </c>
      <c r="U120">
        <v>3.0000000000000001E-3</v>
      </c>
      <c r="V120">
        <v>1</v>
      </c>
      <c r="W120">
        <v>0</v>
      </c>
      <c r="X120">
        <v>0</v>
      </c>
      <c r="Y120">
        <v>0</v>
      </c>
      <c r="Z120">
        <v>0.27252817169027838</v>
      </c>
      <c r="AA120" t="s">
        <v>1100</v>
      </c>
      <c r="AB120">
        <v>2</v>
      </c>
      <c r="AC120">
        <v>1</v>
      </c>
    </row>
    <row r="121" spans="1:29" x14ac:dyDescent="0.3">
      <c r="A121" t="s">
        <v>290</v>
      </c>
      <c r="B121" s="1">
        <v>31767684.060449999</v>
      </c>
      <c r="C121" s="1">
        <v>40513706.389530003</v>
      </c>
      <c r="D121" t="s">
        <v>379</v>
      </c>
      <c r="E121">
        <v>18.7289999999999</v>
      </c>
      <c r="F121">
        <v>59.753</v>
      </c>
      <c r="G121" t="s">
        <v>1091</v>
      </c>
      <c r="H121" t="s">
        <v>1091</v>
      </c>
      <c r="I121">
        <v>5</v>
      </c>
      <c r="J121">
        <v>5</v>
      </c>
      <c r="K121">
        <v>1.9870133464215782</v>
      </c>
      <c r="L121">
        <v>2.3784142300054416</v>
      </c>
      <c r="M121">
        <v>1.9870133464215782</v>
      </c>
      <c r="N121">
        <v>2.3784142300054416</v>
      </c>
      <c r="O121">
        <v>0</v>
      </c>
      <c r="P121">
        <v>0.27629501000000001</v>
      </c>
      <c r="Q121">
        <v>91.013298000000006</v>
      </c>
      <c r="R121">
        <v>46.450699</v>
      </c>
      <c r="S121">
        <v>1</v>
      </c>
      <c r="T121">
        <v>3.3669999999999999E-2</v>
      </c>
      <c r="U121">
        <v>2.367E-2</v>
      </c>
      <c r="V121">
        <v>1</v>
      </c>
      <c r="W121">
        <v>0</v>
      </c>
      <c r="X121">
        <v>0</v>
      </c>
      <c r="Y121">
        <v>0</v>
      </c>
      <c r="Z121">
        <v>0.27531192744291333</v>
      </c>
      <c r="AA121" t="s">
        <v>1100</v>
      </c>
      <c r="AB121">
        <v>2</v>
      </c>
      <c r="AC121">
        <v>1</v>
      </c>
    </row>
    <row r="122" spans="1:29" x14ac:dyDescent="0.3">
      <c r="A122" t="s">
        <v>291</v>
      </c>
      <c r="B122" s="1">
        <v>23226189.790770002</v>
      </c>
      <c r="C122" s="1">
        <v>29614568.52899</v>
      </c>
      <c r="D122" t="s">
        <v>379</v>
      </c>
      <c r="E122">
        <v>17.934000000000001</v>
      </c>
      <c r="F122">
        <v>58.905000000000001</v>
      </c>
      <c r="G122" t="s">
        <v>1090</v>
      </c>
      <c r="H122" t="s">
        <v>1090</v>
      </c>
      <c r="I122">
        <v>4</v>
      </c>
      <c r="J122">
        <v>4</v>
      </c>
      <c r="K122">
        <v>1.7320508075688776</v>
      </c>
      <c r="L122">
        <v>1.9999999999999996</v>
      </c>
      <c r="M122">
        <v>1.7320508075688776</v>
      </c>
      <c r="N122">
        <v>1.9999999999999996</v>
      </c>
      <c r="O122">
        <v>0</v>
      </c>
      <c r="P122">
        <v>0.43154799999999999</v>
      </c>
      <c r="Q122">
        <v>166.99299999999999</v>
      </c>
      <c r="R122">
        <v>95.234702999999996</v>
      </c>
      <c r="S122">
        <v>1</v>
      </c>
      <c r="T122">
        <v>0.05</v>
      </c>
      <c r="U122">
        <v>0.05</v>
      </c>
      <c r="V122">
        <v>1</v>
      </c>
      <c r="W122">
        <v>0</v>
      </c>
      <c r="X122">
        <v>0</v>
      </c>
      <c r="Y122">
        <v>0</v>
      </c>
      <c r="Z122">
        <v>0.2750506559951868</v>
      </c>
      <c r="AA122" t="s">
        <v>1100</v>
      </c>
      <c r="AB122">
        <v>2</v>
      </c>
      <c r="AC122">
        <v>1</v>
      </c>
    </row>
    <row r="123" spans="1:29" x14ac:dyDescent="0.3">
      <c r="A123" t="s">
        <v>292</v>
      </c>
      <c r="B123" s="1">
        <v>9382798.6423310004</v>
      </c>
      <c r="C123" s="1">
        <v>12002350.63744</v>
      </c>
      <c r="D123" t="s">
        <v>379</v>
      </c>
      <c r="E123">
        <v>17.093</v>
      </c>
      <c r="F123">
        <v>58.719999999999899</v>
      </c>
      <c r="G123" t="s">
        <v>1089</v>
      </c>
      <c r="H123" t="s">
        <v>1090</v>
      </c>
      <c r="I123">
        <v>3</v>
      </c>
      <c r="J123">
        <v>4</v>
      </c>
      <c r="K123">
        <v>1.5098036484771051</v>
      </c>
      <c r="L123">
        <v>1.6817928305074288</v>
      </c>
      <c r="M123">
        <v>1.7320508075688776</v>
      </c>
      <c r="N123">
        <v>1.9999999999999996</v>
      </c>
      <c r="O123">
        <v>0</v>
      </c>
      <c r="P123">
        <v>6.5461403000000001E-2</v>
      </c>
      <c r="Q123">
        <v>219.136</v>
      </c>
      <c r="R123">
        <v>167.405</v>
      </c>
      <c r="S123">
        <v>1</v>
      </c>
      <c r="T123">
        <v>1.967E-2</v>
      </c>
      <c r="U123">
        <v>2E-3</v>
      </c>
      <c r="V123">
        <v>1</v>
      </c>
      <c r="W123">
        <v>0</v>
      </c>
      <c r="X123">
        <v>0</v>
      </c>
      <c r="Y123">
        <v>0</v>
      </c>
      <c r="Z123">
        <v>0.27918663662787663</v>
      </c>
      <c r="AA123" t="s">
        <v>1100</v>
      </c>
      <c r="AB123">
        <v>2</v>
      </c>
      <c r="AC123">
        <v>1</v>
      </c>
    </row>
    <row r="124" spans="1:29" x14ac:dyDescent="0.3">
      <c r="A124" t="s">
        <v>293</v>
      </c>
      <c r="B124" s="1">
        <v>11263590.847379999</v>
      </c>
      <c r="C124" s="1">
        <v>14423421.71331</v>
      </c>
      <c r="D124" t="s">
        <v>379</v>
      </c>
      <c r="E124">
        <v>17.050999999999899</v>
      </c>
      <c r="F124">
        <v>58.6649999999999</v>
      </c>
      <c r="G124" t="s">
        <v>1090</v>
      </c>
      <c r="H124" t="s">
        <v>1090</v>
      </c>
      <c r="I124">
        <v>4</v>
      </c>
      <c r="J124">
        <v>4</v>
      </c>
      <c r="K124">
        <v>1.7320508075688776</v>
      </c>
      <c r="L124">
        <v>1.9999999999999996</v>
      </c>
      <c r="M124">
        <v>1.7320508075688776</v>
      </c>
      <c r="N124">
        <v>1.9999999999999996</v>
      </c>
      <c r="O124">
        <v>0</v>
      </c>
      <c r="P124">
        <v>0.26664599999999999</v>
      </c>
      <c r="Q124">
        <v>159.62800999999999</v>
      </c>
      <c r="R124">
        <v>115.325</v>
      </c>
      <c r="S124">
        <v>1</v>
      </c>
      <c r="T124">
        <v>9.4999999999999998E-3</v>
      </c>
      <c r="U124">
        <v>3.3300000000000001E-3</v>
      </c>
      <c r="V124">
        <v>1</v>
      </c>
      <c r="W124">
        <v>0</v>
      </c>
      <c r="X124">
        <v>0</v>
      </c>
      <c r="Y124">
        <v>0</v>
      </c>
      <c r="Z124">
        <v>0.28053494740223117</v>
      </c>
      <c r="AA124" t="s">
        <v>1100</v>
      </c>
      <c r="AB124">
        <v>2</v>
      </c>
      <c r="AC124">
        <v>1</v>
      </c>
    </row>
    <row r="125" spans="1:29" x14ac:dyDescent="0.3">
      <c r="A125" t="s">
        <v>294</v>
      </c>
      <c r="B125" s="1">
        <v>7934822.1507230001</v>
      </c>
      <c r="C125" s="1">
        <v>10122609.55374</v>
      </c>
      <c r="D125" t="s">
        <v>379</v>
      </c>
      <c r="E125">
        <v>17.556000000000001</v>
      </c>
      <c r="F125">
        <v>58.862000000000002</v>
      </c>
      <c r="G125" t="s">
        <v>1089</v>
      </c>
      <c r="H125" t="s">
        <v>1090</v>
      </c>
      <c r="I125">
        <v>3</v>
      </c>
      <c r="J125">
        <v>4</v>
      </c>
      <c r="K125">
        <v>1.5098036484771051</v>
      </c>
      <c r="L125">
        <v>1.6817928305074288</v>
      </c>
      <c r="M125">
        <v>1.7320508075688776</v>
      </c>
      <c r="N125">
        <v>1.9999999999999996</v>
      </c>
      <c r="O125">
        <v>0</v>
      </c>
      <c r="P125">
        <v>4.3138901E-2</v>
      </c>
      <c r="Q125">
        <v>66.600600999999997</v>
      </c>
      <c r="R125">
        <v>36.3065</v>
      </c>
      <c r="S125">
        <v>1</v>
      </c>
      <c r="T125">
        <v>0.05</v>
      </c>
      <c r="U125">
        <v>0.05</v>
      </c>
      <c r="V125">
        <v>1</v>
      </c>
      <c r="W125">
        <v>0</v>
      </c>
      <c r="X125">
        <v>0</v>
      </c>
      <c r="Y125">
        <v>0</v>
      </c>
      <c r="Z125">
        <v>0.27571977814495247</v>
      </c>
      <c r="AA125" t="s">
        <v>1100</v>
      </c>
      <c r="AB125">
        <v>2</v>
      </c>
      <c r="AC125">
        <v>1</v>
      </c>
    </row>
    <row r="126" spans="1:29" x14ac:dyDescent="0.3">
      <c r="A126" t="s">
        <v>295</v>
      </c>
      <c r="B126" s="1">
        <v>3566829.7769419998</v>
      </c>
      <c r="C126" s="1">
        <v>4593576.9597960003</v>
      </c>
      <c r="D126" t="s">
        <v>379</v>
      </c>
      <c r="E126">
        <v>16.62</v>
      </c>
      <c r="F126">
        <v>58.194000000000003</v>
      </c>
      <c r="G126" t="s">
        <v>1089</v>
      </c>
      <c r="H126" t="s">
        <v>1089</v>
      </c>
      <c r="I126">
        <v>3</v>
      </c>
      <c r="J126">
        <v>3</v>
      </c>
      <c r="K126">
        <v>1.5098036484771051</v>
      </c>
      <c r="L126">
        <v>1.6817928305074288</v>
      </c>
      <c r="M126">
        <v>1.5098036484771051</v>
      </c>
      <c r="N126">
        <v>1.6817928305074288</v>
      </c>
      <c r="O126">
        <v>0</v>
      </c>
      <c r="P126">
        <v>9.338429999999999E-2</v>
      </c>
      <c r="Q126">
        <v>27.323799000000001</v>
      </c>
      <c r="R126">
        <v>11.323399999999999</v>
      </c>
      <c r="S126">
        <v>1</v>
      </c>
      <c r="T126">
        <v>0.05</v>
      </c>
      <c r="U126">
        <v>0.05</v>
      </c>
      <c r="V126">
        <v>1</v>
      </c>
      <c r="W126">
        <v>0</v>
      </c>
      <c r="X126">
        <v>0</v>
      </c>
      <c r="Y126">
        <v>0</v>
      </c>
      <c r="Z126">
        <v>0.28785987755610698</v>
      </c>
      <c r="AA126" t="s">
        <v>1100</v>
      </c>
      <c r="AB126">
        <v>2</v>
      </c>
      <c r="AC126">
        <v>1</v>
      </c>
    </row>
    <row r="127" spans="1:29" x14ac:dyDescent="0.3">
      <c r="A127" t="s">
        <v>296</v>
      </c>
      <c r="B127" s="1">
        <v>2647555.6908160001</v>
      </c>
      <c r="C127" s="1">
        <v>3381167.3317519999</v>
      </c>
      <c r="D127" t="s">
        <v>379</v>
      </c>
      <c r="E127">
        <v>15.566000000000001</v>
      </c>
      <c r="F127">
        <v>56.1739999999999</v>
      </c>
      <c r="G127" t="s">
        <v>1093</v>
      </c>
      <c r="H127" t="s">
        <v>1089</v>
      </c>
      <c r="I127">
        <v>2</v>
      </c>
      <c r="J127">
        <v>3</v>
      </c>
      <c r="K127">
        <v>1.3160740129524926</v>
      </c>
      <c r="L127">
        <v>1.4142135623730949</v>
      </c>
      <c r="M127">
        <v>1.5098036484771051</v>
      </c>
      <c r="N127">
        <v>1.6817928305074288</v>
      </c>
      <c r="O127">
        <v>0</v>
      </c>
      <c r="P127">
        <v>0.30653201000000002</v>
      </c>
      <c r="Q127">
        <v>284.56200999999999</v>
      </c>
      <c r="R127">
        <v>192.55700999999999</v>
      </c>
      <c r="S127">
        <v>1</v>
      </c>
      <c r="T127">
        <v>2.8000000000000001E-2</v>
      </c>
      <c r="U127">
        <v>1.2500000000000001E-2</v>
      </c>
      <c r="V127">
        <v>1</v>
      </c>
      <c r="W127">
        <v>0</v>
      </c>
      <c r="X127">
        <v>0</v>
      </c>
      <c r="Y127">
        <v>0</v>
      </c>
      <c r="Z127">
        <v>0.27709016413924581</v>
      </c>
      <c r="AA127" t="s">
        <v>1100</v>
      </c>
      <c r="AB127">
        <v>2</v>
      </c>
      <c r="AC127">
        <v>1</v>
      </c>
    </row>
    <row r="128" spans="1:29" x14ac:dyDescent="0.3">
      <c r="A128" t="s">
        <v>297</v>
      </c>
      <c r="B128" s="1">
        <v>15496227.988329999</v>
      </c>
      <c r="C128" s="1">
        <v>19789945.815079998</v>
      </c>
      <c r="D128" t="s">
        <v>379</v>
      </c>
      <c r="E128">
        <v>15.6</v>
      </c>
      <c r="F128">
        <v>56.159999999999897</v>
      </c>
      <c r="G128" t="s">
        <v>1090</v>
      </c>
      <c r="H128" t="s">
        <v>1090</v>
      </c>
      <c r="I128">
        <v>4</v>
      </c>
      <c r="J128">
        <v>4</v>
      </c>
      <c r="K128">
        <v>1.7320508075688776</v>
      </c>
      <c r="L128">
        <v>1.9999999999999996</v>
      </c>
      <c r="M128">
        <v>1.7320508075688776</v>
      </c>
      <c r="N128">
        <v>1.9999999999999996</v>
      </c>
      <c r="O128">
        <v>0</v>
      </c>
      <c r="P128">
        <v>0.45932299999999998</v>
      </c>
      <c r="Q128">
        <v>383.04401000000001</v>
      </c>
      <c r="R128">
        <v>206.91</v>
      </c>
      <c r="S128">
        <v>1</v>
      </c>
      <c r="T128">
        <v>2.2670000000000003E-2</v>
      </c>
      <c r="U128">
        <v>1.167E-2</v>
      </c>
      <c r="V128">
        <v>1</v>
      </c>
      <c r="W128">
        <v>0</v>
      </c>
      <c r="X128">
        <v>0</v>
      </c>
      <c r="Y128">
        <v>0</v>
      </c>
      <c r="Z128">
        <v>0.27708148266684901</v>
      </c>
      <c r="AA128" t="s">
        <v>1100</v>
      </c>
      <c r="AB128">
        <v>2</v>
      </c>
      <c r="AC128">
        <v>1</v>
      </c>
    </row>
    <row r="129" spans="1:29" x14ac:dyDescent="0.3">
      <c r="A129" t="s">
        <v>298</v>
      </c>
      <c r="B129" s="1">
        <v>1810419.841309</v>
      </c>
      <c r="C129" s="1">
        <v>2312018.9917060002</v>
      </c>
      <c r="D129" t="s">
        <v>379</v>
      </c>
      <c r="E129">
        <v>15.582000000000001</v>
      </c>
      <c r="F129">
        <v>56.183</v>
      </c>
      <c r="G129" t="s">
        <v>1093</v>
      </c>
      <c r="H129" t="s">
        <v>1093</v>
      </c>
      <c r="I129">
        <v>2</v>
      </c>
      <c r="J129">
        <v>2</v>
      </c>
      <c r="K129">
        <v>1.3160740129524926</v>
      </c>
      <c r="L129">
        <v>1.4142135623730949</v>
      </c>
      <c r="M129">
        <v>1.3160740129524926</v>
      </c>
      <c r="N129">
        <v>1.4142135623730949</v>
      </c>
      <c r="O129">
        <v>0</v>
      </c>
      <c r="P129">
        <v>0.43164001000000002</v>
      </c>
      <c r="Q129">
        <v>353.22699</v>
      </c>
      <c r="R129">
        <v>184.16900999999999</v>
      </c>
      <c r="S129">
        <v>1</v>
      </c>
      <c r="T129">
        <v>0.21340000000000001</v>
      </c>
      <c r="U129">
        <v>0.05</v>
      </c>
      <c r="V129">
        <v>1</v>
      </c>
      <c r="W129">
        <v>0</v>
      </c>
      <c r="X129">
        <v>0</v>
      </c>
      <c r="Y129">
        <v>0</v>
      </c>
      <c r="Z129">
        <v>0.27706233601280328</v>
      </c>
      <c r="AA129" t="s">
        <v>1100</v>
      </c>
      <c r="AB129">
        <v>2</v>
      </c>
      <c r="AC129">
        <v>1</v>
      </c>
    </row>
    <row r="130" spans="1:29" x14ac:dyDescent="0.3">
      <c r="A130" t="s">
        <v>300</v>
      </c>
      <c r="B130" s="1">
        <v>288379.19992059999</v>
      </c>
      <c r="C130" s="1">
        <v>368032.96215119999</v>
      </c>
      <c r="D130" t="s">
        <v>379</v>
      </c>
      <c r="E130">
        <v>16.0429999999999</v>
      </c>
      <c r="F130">
        <v>56.253999999999898</v>
      </c>
      <c r="G130" t="s">
        <v>1092</v>
      </c>
      <c r="H130" t="s">
        <v>1092</v>
      </c>
      <c r="I130">
        <v>1</v>
      </c>
      <c r="J130">
        <v>1</v>
      </c>
      <c r="K130">
        <v>1.1472026904398771</v>
      </c>
      <c r="L130">
        <v>1.189207115002721</v>
      </c>
      <c r="M130">
        <v>1.1472026904398771</v>
      </c>
      <c r="N130">
        <v>1.189207115002721</v>
      </c>
      <c r="O130">
        <v>0</v>
      </c>
      <c r="P130">
        <v>4.2411300999999998E-2</v>
      </c>
      <c r="Q130">
        <v>39.616298999999998</v>
      </c>
      <c r="R130">
        <v>18.970400000000001</v>
      </c>
      <c r="S130">
        <v>1</v>
      </c>
      <c r="T130">
        <v>6.275E-2</v>
      </c>
      <c r="U130">
        <v>1.2500000000000001E-2</v>
      </c>
      <c r="V130">
        <v>1</v>
      </c>
      <c r="W130">
        <v>0</v>
      </c>
      <c r="X130">
        <v>0</v>
      </c>
      <c r="Y130">
        <v>0</v>
      </c>
      <c r="Z130">
        <v>0.27621188439572347</v>
      </c>
      <c r="AA130" t="s">
        <v>1100</v>
      </c>
      <c r="AB130">
        <v>2</v>
      </c>
      <c r="AC130">
        <v>1</v>
      </c>
    </row>
    <row r="131" spans="1:29" x14ac:dyDescent="0.3">
      <c r="A131" t="s">
        <v>303</v>
      </c>
      <c r="B131" s="1">
        <v>26148445.03754</v>
      </c>
      <c r="C131" s="1">
        <v>33552627.16296</v>
      </c>
      <c r="D131" t="s">
        <v>379</v>
      </c>
      <c r="E131">
        <v>14.676</v>
      </c>
      <c r="F131">
        <v>56.125999999999898</v>
      </c>
      <c r="G131" t="s">
        <v>1090</v>
      </c>
      <c r="H131" t="s">
        <v>1091</v>
      </c>
      <c r="I131">
        <v>4</v>
      </c>
      <c r="J131">
        <v>5</v>
      </c>
      <c r="K131">
        <v>1.7320508075688776</v>
      </c>
      <c r="L131">
        <v>1.9999999999999996</v>
      </c>
      <c r="M131">
        <v>1.9870133464215782</v>
      </c>
      <c r="N131">
        <v>2.3784142300054416</v>
      </c>
      <c r="O131">
        <v>0</v>
      </c>
      <c r="P131">
        <v>0.106652</v>
      </c>
      <c r="Q131">
        <v>72.206101000000004</v>
      </c>
      <c r="R131">
        <v>70.918602000000007</v>
      </c>
      <c r="S131">
        <v>1</v>
      </c>
      <c r="T131">
        <v>1.2500000000000001E-2</v>
      </c>
      <c r="U131">
        <v>0.01</v>
      </c>
      <c r="V131">
        <v>1</v>
      </c>
      <c r="W131">
        <v>0</v>
      </c>
      <c r="X131">
        <v>0</v>
      </c>
      <c r="Y131">
        <v>0</v>
      </c>
      <c r="Z131">
        <v>0.28315955747235411</v>
      </c>
      <c r="AA131" t="s">
        <v>1100</v>
      </c>
      <c r="AB131">
        <v>2</v>
      </c>
      <c r="AC131">
        <v>1</v>
      </c>
    </row>
    <row r="132" spans="1:29" x14ac:dyDescent="0.3">
      <c r="A132" t="s">
        <v>309</v>
      </c>
      <c r="B132" s="1">
        <v>5474415.1486480003</v>
      </c>
      <c r="C132" s="1">
        <v>7112288.7648120001</v>
      </c>
      <c r="D132" t="s">
        <v>379</v>
      </c>
      <c r="E132">
        <v>12.631</v>
      </c>
      <c r="F132">
        <v>56.43</v>
      </c>
      <c r="G132" t="s">
        <v>1089</v>
      </c>
      <c r="H132" t="s">
        <v>1089</v>
      </c>
      <c r="I132">
        <v>3</v>
      </c>
      <c r="J132">
        <v>3</v>
      </c>
      <c r="K132">
        <v>1.5098036484771051</v>
      </c>
      <c r="L132">
        <v>1.6817928305074288</v>
      </c>
      <c r="M132">
        <v>1.5098036484771051</v>
      </c>
      <c r="N132">
        <v>1.6817928305074288</v>
      </c>
      <c r="O132">
        <v>0</v>
      </c>
      <c r="P132">
        <v>0.13295799</v>
      </c>
      <c r="Q132">
        <v>56.021099</v>
      </c>
      <c r="R132">
        <v>44.458401000000002</v>
      </c>
      <c r="S132">
        <v>1</v>
      </c>
      <c r="T132">
        <v>0.05</v>
      </c>
      <c r="U132">
        <v>0.05</v>
      </c>
      <c r="V132">
        <v>1</v>
      </c>
      <c r="W132">
        <v>0</v>
      </c>
      <c r="X132">
        <v>0</v>
      </c>
      <c r="Y132">
        <v>0</v>
      </c>
      <c r="Z132">
        <v>0.29918695818465657</v>
      </c>
      <c r="AA132" t="s">
        <v>1100</v>
      </c>
      <c r="AB132">
        <v>2</v>
      </c>
      <c r="AC132">
        <v>1</v>
      </c>
    </row>
    <row r="133" spans="1:29" x14ac:dyDescent="0.3">
      <c r="A133" t="s">
        <v>311</v>
      </c>
      <c r="B133" s="1">
        <v>2216670.5701759998</v>
      </c>
      <c r="C133" s="1">
        <v>2998275.8638320002</v>
      </c>
      <c r="D133" t="s">
        <v>379</v>
      </c>
      <c r="E133">
        <v>12.96</v>
      </c>
      <c r="F133">
        <v>55.601999999999897</v>
      </c>
      <c r="G133" t="s">
        <v>1093</v>
      </c>
      <c r="H133" t="s">
        <v>1093</v>
      </c>
      <c r="I133">
        <v>2</v>
      </c>
      <c r="J133">
        <v>2</v>
      </c>
      <c r="K133">
        <v>1.3160740129524926</v>
      </c>
      <c r="L133">
        <v>1.4142135623730949</v>
      </c>
      <c r="M133">
        <v>1.3160740129524926</v>
      </c>
      <c r="N133">
        <v>1.4142135623730949</v>
      </c>
      <c r="O133">
        <v>0</v>
      </c>
      <c r="P133">
        <v>3.2571498999999999</v>
      </c>
      <c r="Q133">
        <v>3300.3998999999999</v>
      </c>
      <c r="R133">
        <v>1832.76</v>
      </c>
      <c r="S133">
        <v>1</v>
      </c>
      <c r="T133">
        <v>0.05</v>
      </c>
      <c r="U133">
        <v>0.05</v>
      </c>
      <c r="V133">
        <v>1</v>
      </c>
      <c r="W133">
        <v>0</v>
      </c>
      <c r="X133">
        <v>0</v>
      </c>
      <c r="Y133">
        <v>0</v>
      </c>
      <c r="Z133">
        <v>0.35260327094699612</v>
      </c>
      <c r="AA133" t="s">
        <v>1100</v>
      </c>
      <c r="AB133">
        <v>2</v>
      </c>
      <c r="AC133">
        <v>1</v>
      </c>
    </row>
    <row r="134" spans="1:29" x14ac:dyDescent="0.3">
      <c r="A134" t="s">
        <v>312</v>
      </c>
      <c r="B134" s="1">
        <v>76370907.390139997</v>
      </c>
      <c r="C134" s="1">
        <v>105420229.20720001</v>
      </c>
      <c r="D134" t="s">
        <v>379</v>
      </c>
      <c r="E134">
        <v>12.974</v>
      </c>
      <c r="F134">
        <v>55.616999999999898</v>
      </c>
      <c r="G134" t="s">
        <v>1094</v>
      </c>
      <c r="H134" t="s">
        <v>1094</v>
      </c>
      <c r="I134">
        <v>6</v>
      </c>
      <c r="J134">
        <v>6</v>
      </c>
      <c r="K134">
        <v>2.2795070569547784</v>
      </c>
      <c r="L134">
        <v>2.8284271247461894</v>
      </c>
      <c r="M134">
        <v>2.2795070569547784</v>
      </c>
      <c r="N134">
        <v>2.8284271247461894</v>
      </c>
      <c r="O134">
        <v>0</v>
      </c>
      <c r="P134">
        <v>3.96875</v>
      </c>
      <c r="Q134">
        <v>3474.8101000000001</v>
      </c>
      <c r="R134">
        <v>1840.28</v>
      </c>
      <c r="S134">
        <v>1</v>
      </c>
      <c r="T134">
        <v>6.25E-2</v>
      </c>
      <c r="U134">
        <v>0.05</v>
      </c>
      <c r="V134">
        <v>1</v>
      </c>
      <c r="W134">
        <v>0</v>
      </c>
      <c r="X134">
        <v>0</v>
      </c>
      <c r="Y134">
        <v>0</v>
      </c>
      <c r="Z134">
        <v>0.38037156830757352</v>
      </c>
      <c r="AA134" t="s">
        <v>1100</v>
      </c>
      <c r="AB134">
        <v>2</v>
      </c>
      <c r="AC134">
        <v>1</v>
      </c>
    </row>
    <row r="135" spans="1:29" x14ac:dyDescent="0.3">
      <c r="A135" t="s">
        <v>313</v>
      </c>
      <c r="B135" s="1">
        <v>8330457.0979380002</v>
      </c>
      <c r="C135" s="1">
        <v>11082110.51835</v>
      </c>
      <c r="D135" t="s">
        <v>379</v>
      </c>
      <c r="E135">
        <v>12.803000000000001</v>
      </c>
      <c r="F135">
        <v>55.901000000000003</v>
      </c>
      <c r="G135" t="s">
        <v>1089</v>
      </c>
      <c r="H135" t="s">
        <v>1090</v>
      </c>
      <c r="I135">
        <v>3</v>
      </c>
      <c r="J135">
        <v>4</v>
      </c>
      <c r="K135">
        <v>1.5098036484771051</v>
      </c>
      <c r="L135">
        <v>1.6817928305074288</v>
      </c>
      <c r="M135">
        <v>1.7320508075688776</v>
      </c>
      <c r="N135">
        <v>1.9999999999999996</v>
      </c>
      <c r="O135">
        <v>0</v>
      </c>
      <c r="P135">
        <v>0.55963300000000005</v>
      </c>
      <c r="Q135">
        <v>426.44601</v>
      </c>
      <c r="R135">
        <v>261.82799999999997</v>
      </c>
      <c r="S135">
        <v>1</v>
      </c>
      <c r="T135">
        <v>7.7780000000000002E-2</v>
      </c>
      <c r="U135">
        <v>0.05</v>
      </c>
      <c r="V135">
        <v>1</v>
      </c>
      <c r="W135">
        <v>0</v>
      </c>
      <c r="X135">
        <v>0</v>
      </c>
      <c r="Y135">
        <v>0</v>
      </c>
      <c r="Z135">
        <v>0.33031241720134463</v>
      </c>
      <c r="AA135" t="s">
        <v>1100</v>
      </c>
      <c r="AB135">
        <v>2</v>
      </c>
      <c r="AC135">
        <v>1</v>
      </c>
    </row>
    <row r="136" spans="1:29" x14ac:dyDescent="0.3">
      <c r="A136" t="s">
        <v>314</v>
      </c>
      <c r="B136" s="1">
        <v>2089679.6773250001</v>
      </c>
      <c r="C136" s="1">
        <v>2785080.011533</v>
      </c>
      <c r="D136" t="s">
        <v>379</v>
      </c>
      <c r="E136">
        <v>12.818</v>
      </c>
      <c r="F136">
        <v>55.869</v>
      </c>
      <c r="G136" t="s">
        <v>1093</v>
      </c>
      <c r="H136" t="s">
        <v>1093</v>
      </c>
      <c r="I136">
        <v>2</v>
      </c>
      <c r="J136">
        <v>2</v>
      </c>
      <c r="K136">
        <v>1.3160740129524926</v>
      </c>
      <c r="L136">
        <v>1.4142135623730949</v>
      </c>
      <c r="M136">
        <v>1.3160740129524926</v>
      </c>
      <c r="N136">
        <v>1.4142135623730949</v>
      </c>
      <c r="O136">
        <v>0</v>
      </c>
      <c r="P136">
        <v>1.12727</v>
      </c>
      <c r="Q136">
        <v>551.22198000000003</v>
      </c>
      <c r="R136">
        <v>283.70098999999999</v>
      </c>
      <c r="S136">
        <v>1</v>
      </c>
      <c r="T136">
        <v>3.5000000000000003E-2</v>
      </c>
      <c r="U136">
        <v>0.01</v>
      </c>
      <c r="V136">
        <v>1</v>
      </c>
      <c r="W136">
        <v>0</v>
      </c>
      <c r="X136">
        <v>0</v>
      </c>
      <c r="Y136">
        <v>0</v>
      </c>
      <c r="Z136">
        <v>0.33277843573527127</v>
      </c>
      <c r="AA136" t="s">
        <v>1100</v>
      </c>
      <c r="AB136">
        <v>2</v>
      </c>
      <c r="AC136">
        <v>1</v>
      </c>
    </row>
    <row r="137" spans="1:29" x14ac:dyDescent="0.3">
      <c r="A137" t="s">
        <v>316</v>
      </c>
      <c r="B137" s="1">
        <v>127770467.5247</v>
      </c>
      <c r="C137" s="1">
        <v>169476002.13350001</v>
      </c>
      <c r="D137" t="s">
        <v>379</v>
      </c>
      <c r="E137">
        <v>12.683</v>
      </c>
      <c r="F137">
        <v>56.054000000000002</v>
      </c>
      <c r="G137" t="s">
        <v>1094</v>
      </c>
      <c r="H137" t="s">
        <v>1095</v>
      </c>
      <c r="I137">
        <v>6</v>
      </c>
      <c r="J137">
        <v>7</v>
      </c>
      <c r="K137">
        <v>2.2795070569547784</v>
      </c>
      <c r="L137">
        <v>2.8284271247461894</v>
      </c>
      <c r="M137">
        <v>2.6150566286152079</v>
      </c>
      <c r="N137">
        <v>3.3635856610148567</v>
      </c>
      <c r="O137">
        <v>0</v>
      </c>
      <c r="P137">
        <v>2.8283899000000003</v>
      </c>
      <c r="Q137">
        <v>1350.25</v>
      </c>
      <c r="R137">
        <v>671.25598000000002</v>
      </c>
      <c r="S137">
        <v>1</v>
      </c>
      <c r="T137">
        <v>0.05</v>
      </c>
      <c r="U137">
        <v>0.05</v>
      </c>
      <c r="V137">
        <v>1</v>
      </c>
      <c r="W137">
        <v>0</v>
      </c>
      <c r="X137">
        <v>0</v>
      </c>
      <c r="Y137">
        <v>0</v>
      </c>
      <c r="Z137">
        <v>0.32640981454292389</v>
      </c>
      <c r="AA137" t="s">
        <v>1100</v>
      </c>
      <c r="AB137">
        <v>2</v>
      </c>
      <c r="AC137">
        <v>1</v>
      </c>
    </row>
    <row r="138" spans="1:29" x14ac:dyDescent="0.3">
      <c r="A138" t="s">
        <v>317</v>
      </c>
      <c r="B138" s="1">
        <v>6690525.4238240002</v>
      </c>
      <c r="C138" s="1">
        <v>8762546.7448869999</v>
      </c>
      <c r="D138" t="s">
        <v>379</v>
      </c>
      <c r="E138">
        <v>12.553000000000001</v>
      </c>
      <c r="F138">
        <v>56.192999999999898</v>
      </c>
      <c r="G138" t="s">
        <v>1089</v>
      </c>
      <c r="H138" t="s">
        <v>1089</v>
      </c>
      <c r="I138">
        <v>3</v>
      </c>
      <c r="J138">
        <v>3</v>
      </c>
      <c r="K138">
        <v>1.5098036484771051</v>
      </c>
      <c r="L138">
        <v>1.6817928305074288</v>
      </c>
      <c r="M138">
        <v>1.5098036484771051</v>
      </c>
      <c r="N138">
        <v>1.6817928305074288</v>
      </c>
      <c r="O138">
        <v>0</v>
      </c>
      <c r="P138">
        <v>0.42483899000000003</v>
      </c>
      <c r="Q138">
        <v>230.30600000000001</v>
      </c>
      <c r="R138">
        <v>145.55499</v>
      </c>
      <c r="S138">
        <v>1</v>
      </c>
      <c r="T138">
        <v>2.6670000000000003E-2</v>
      </c>
      <c r="U138">
        <v>0.01</v>
      </c>
      <c r="V138">
        <v>1</v>
      </c>
      <c r="W138">
        <v>0</v>
      </c>
      <c r="X138">
        <v>0</v>
      </c>
      <c r="Y138">
        <v>0</v>
      </c>
      <c r="Z138">
        <v>0.30969485799797269</v>
      </c>
      <c r="AA138" t="s">
        <v>1100</v>
      </c>
      <c r="AB138">
        <v>2</v>
      </c>
      <c r="AC138">
        <v>1</v>
      </c>
    </row>
    <row r="139" spans="1:29" x14ac:dyDescent="0.3">
      <c r="A139" t="s">
        <v>318</v>
      </c>
      <c r="B139" s="1">
        <v>195030.60150759999</v>
      </c>
      <c r="C139" s="1">
        <v>258597.8707917</v>
      </c>
      <c r="D139" t="s">
        <v>379</v>
      </c>
      <c r="E139">
        <v>13.9469999999999</v>
      </c>
      <c r="F139">
        <v>55.43</v>
      </c>
      <c r="G139" t="s">
        <v>1092</v>
      </c>
      <c r="H139" t="s">
        <v>1092</v>
      </c>
      <c r="I139">
        <v>1</v>
      </c>
      <c r="J139">
        <v>1</v>
      </c>
      <c r="K139">
        <v>1.1472026904398771</v>
      </c>
      <c r="L139">
        <v>1.189207115002721</v>
      </c>
      <c r="M139">
        <v>1.1472026904398771</v>
      </c>
      <c r="N139">
        <v>1.189207115002721</v>
      </c>
      <c r="O139">
        <v>0</v>
      </c>
      <c r="P139">
        <v>6.5994797000000008E-2</v>
      </c>
      <c r="Q139">
        <v>69.292800999999997</v>
      </c>
      <c r="R139">
        <v>98.999297999999996</v>
      </c>
      <c r="S139">
        <v>1</v>
      </c>
      <c r="T139">
        <v>0.05</v>
      </c>
      <c r="U139">
        <v>0.05</v>
      </c>
      <c r="V139">
        <v>1</v>
      </c>
      <c r="W139">
        <v>0</v>
      </c>
      <c r="X139">
        <v>0</v>
      </c>
      <c r="Y139">
        <v>0</v>
      </c>
      <c r="Z139">
        <v>0.32593484710973886</v>
      </c>
      <c r="AA139" t="s">
        <v>1100</v>
      </c>
      <c r="AB139">
        <v>2</v>
      </c>
      <c r="AC139">
        <v>1</v>
      </c>
    </row>
    <row r="140" spans="1:29" x14ac:dyDescent="0.3">
      <c r="A140" t="s">
        <v>321</v>
      </c>
      <c r="B140" s="1">
        <v>18665458.726539999</v>
      </c>
      <c r="C140" s="1">
        <v>24119092.651829999</v>
      </c>
      <c r="D140" t="s">
        <v>379</v>
      </c>
      <c r="E140">
        <v>14.32</v>
      </c>
      <c r="F140">
        <v>55.936999999999898</v>
      </c>
      <c r="G140" t="s">
        <v>1090</v>
      </c>
      <c r="H140" t="s">
        <v>1090</v>
      </c>
      <c r="I140">
        <v>4</v>
      </c>
      <c r="J140">
        <v>4</v>
      </c>
      <c r="K140">
        <v>1.7320508075688776</v>
      </c>
      <c r="L140">
        <v>1.9999999999999996</v>
      </c>
      <c r="M140">
        <v>1.7320508075688776</v>
      </c>
      <c r="N140">
        <v>1.9999999999999996</v>
      </c>
      <c r="O140">
        <v>0</v>
      </c>
      <c r="P140">
        <v>0.40550299000000001</v>
      </c>
      <c r="Q140">
        <v>160.589</v>
      </c>
      <c r="R140">
        <v>93.146895999999998</v>
      </c>
      <c r="S140">
        <v>1</v>
      </c>
      <c r="T140">
        <v>1.5179999999999999E-2</v>
      </c>
      <c r="U140">
        <v>1.3630000000000001E-2</v>
      </c>
      <c r="V140">
        <v>1</v>
      </c>
      <c r="W140">
        <v>0</v>
      </c>
      <c r="X140">
        <v>0</v>
      </c>
      <c r="Y140">
        <v>0</v>
      </c>
      <c r="Z140">
        <v>0.29217786742822449</v>
      </c>
      <c r="AA140" t="s">
        <v>1100</v>
      </c>
      <c r="AB140">
        <v>2</v>
      </c>
      <c r="AC140">
        <v>1</v>
      </c>
    </row>
    <row r="141" spans="1:29" x14ac:dyDescent="0.3">
      <c r="A141" t="s">
        <v>322</v>
      </c>
      <c r="B141" s="1">
        <v>16013913.962859999</v>
      </c>
      <c r="C141" s="1">
        <v>20700458.03889</v>
      </c>
      <c r="D141" t="s">
        <v>379</v>
      </c>
      <c r="E141">
        <v>14.32</v>
      </c>
      <c r="F141">
        <v>55.918999999999897</v>
      </c>
      <c r="G141" t="s">
        <v>1090</v>
      </c>
      <c r="H141" t="s">
        <v>1090</v>
      </c>
      <c r="I141">
        <v>4</v>
      </c>
      <c r="J141">
        <v>4</v>
      </c>
      <c r="K141">
        <v>1.7320508075688776</v>
      </c>
      <c r="L141">
        <v>1.9999999999999996</v>
      </c>
      <c r="M141">
        <v>1.7320508075688776</v>
      </c>
      <c r="N141">
        <v>1.9999999999999996</v>
      </c>
      <c r="O141">
        <v>0</v>
      </c>
      <c r="P141">
        <v>0.46696799</v>
      </c>
      <c r="Q141">
        <v>196.38</v>
      </c>
      <c r="R141">
        <v>100.236</v>
      </c>
      <c r="S141">
        <v>1</v>
      </c>
      <c r="T141">
        <v>5.1999999999999998E-2</v>
      </c>
      <c r="U141">
        <v>0.01</v>
      </c>
      <c r="V141">
        <v>1</v>
      </c>
      <c r="W141">
        <v>0</v>
      </c>
      <c r="X141">
        <v>0</v>
      </c>
      <c r="Y141">
        <v>0</v>
      </c>
      <c r="Z141">
        <v>0.29265450575663071</v>
      </c>
      <c r="AA141" t="s">
        <v>1100</v>
      </c>
      <c r="AB141">
        <v>2</v>
      </c>
      <c r="AC141">
        <v>1</v>
      </c>
    </row>
    <row r="142" spans="1:29" x14ac:dyDescent="0.3">
      <c r="A142" t="s">
        <v>323</v>
      </c>
      <c r="B142" s="1">
        <v>3139477.4619189999</v>
      </c>
      <c r="C142" s="1">
        <v>4065775.39224</v>
      </c>
      <c r="D142" t="s">
        <v>379</v>
      </c>
      <c r="E142">
        <v>14.26</v>
      </c>
      <c r="F142">
        <v>55.886000000000003</v>
      </c>
      <c r="G142" t="s">
        <v>1089</v>
      </c>
      <c r="H142" t="s">
        <v>1089</v>
      </c>
      <c r="I142">
        <v>3</v>
      </c>
      <c r="J142">
        <v>3</v>
      </c>
      <c r="K142">
        <v>1.5098036484771051</v>
      </c>
      <c r="L142">
        <v>1.6817928305074288</v>
      </c>
      <c r="M142">
        <v>1.5098036484771051</v>
      </c>
      <c r="N142">
        <v>1.6817928305074288</v>
      </c>
      <c r="O142">
        <v>0</v>
      </c>
      <c r="P142">
        <v>0.15564500000000001</v>
      </c>
      <c r="Q142">
        <v>168.29300000000001</v>
      </c>
      <c r="R142">
        <v>100.97499999999999</v>
      </c>
      <c r="S142">
        <v>1</v>
      </c>
      <c r="T142">
        <v>0.01</v>
      </c>
      <c r="U142">
        <v>0.03</v>
      </c>
      <c r="V142">
        <v>1</v>
      </c>
      <c r="W142">
        <v>0</v>
      </c>
      <c r="X142">
        <v>0</v>
      </c>
      <c r="Y142">
        <v>0</v>
      </c>
      <c r="Z142">
        <v>0.2950484408812421</v>
      </c>
      <c r="AA142" t="s">
        <v>1100</v>
      </c>
      <c r="AB142">
        <v>2</v>
      </c>
      <c r="AC142">
        <v>1</v>
      </c>
    </row>
    <row r="143" spans="1:29" x14ac:dyDescent="0.3">
      <c r="A143" t="s">
        <v>324</v>
      </c>
      <c r="B143" s="1">
        <v>11113813.601570001</v>
      </c>
      <c r="C143" s="1">
        <v>14517311.88652</v>
      </c>
      <c r="D143" t="s">
        <v>379</v>
      </c>
      <c r="E143">
        <v>14.347</v>
      </c>
      <c r="F143">
        <v>55.563000000000002</v>
      </c>
      <c r="G143" t="s">
        <v>1090</v>
      </c>
      <c r="H143" t="s">
        <v>1090</v>
      </c>
      <c r="I143">
        <v>4</v>
      </c>
      <c r="J143">
        <v>4</v>
      </c>
      <c r="K143">
        <v>1.7320508075688776</v>
      </c>
      <c r="L143">
        <v>1.9999999999999996</v>
      </c>
      <c r="M143">
        <v>1.7320508075688776</v>
      </c>
      <c r="N143">
        <v>1.9999999999999996</v>
      </c>
      <c r="O143">
        <v>0</v>
      </c>
      <c r="P143">
        <v>0.25545798999999997</v>
      </c>
      <c r="Q143">
        <v>110.876</v>
      </c>
      <c r="R143">
        <v>71.322699999999998</v>
      </c>
      <c r="S143">
        <v>1</v>
      </c>
      <c r="T143">
        <v>0.05</v>
      </c>
      <c r="U143">
        <v>0.05</v>
      </c>
      <c r="V143">
        <v>1</v>
      </c>
      <c r="W143">
        <v>0</v>
      </c>
      <c r="X143">
        <v>0</v>
      </c>
      <c r="Y143">
        <v>0</v>
      </c>
      <c r="Z143">
        <v>0.30624036059676235</v>
      </c>
      <c r="AA143" t="s">
        <v>1100</v>
      </c>
      <c r="AB143">
        <v>2</v>
      </c>
      <c r="AC143">
        <v>1</v>
      </c>
    </row>
    <row r="144" spans="1:29" x14ac:dyDescent="0.3">
      <c r="A144" t="s">
        <v>325</v>
      </c>
      <c r="B144" s="1">
        <v>1935291.147324</v>
      </c>
      <c r="C144" s="1">
        <v>2525668.0801809998</v>
      </c>
      <c r="D144" t="s">
        <v>379</v>
      </c>
      <c r="E144">
        <v>14.278</v>
      </c>
      <c r="F144">
        <v>55.642000000000003</v>
      </c>
      <c r="G144" t="s">
        <v>1093</v>
      </c>
      <c r="H144" t="s">
        <v>1093</v>
      </c>
      <c r="I144">
        <v>2</v>
      </c>
      <c r="J144">
        <v>2</v>
      </c>
      <c r="K144">
        <v>1.3160740129524926</v>
      </c>
      <c r="L144">
        <v>1.4142135623730949</v>
      </c>
      <c r="M144">
        <v>1.3160740129524926</v>
      </c>
      <c r="N144">
        <v>1.4142135623730949</v>
      </c>
      <c r="O144">
        <v>0</v>
      </c>
      <c r="P144">
        <v>1.7476500000000002E-2</v>
      </c>
      <c r="Q144">
        <v>33.027199000000003</v>
      </c>
      <c r="R144">
        <v>41.089297999999999</v>
      </c>
      <c r="S144">
        <v>1</v>
      </c>
      <c r="T144">
        <v>0.05</v>
      </c>
      <c r="U144">
        <v>0.05</v>
      </c>
      <c r="V144">
        <v>1</v>
      </c>
      <c r="W144">
        <v>0</v>
      </c>
      <c r="X144">
        <v>0</v>
      </c>
      <c r="Y144">
        <v>0</v>
      </c>
      <c r="Z144">
        <v>0.30505845783118279</v>
      </c>
      <c r="AA144" t="s">
        <v>1100</v>
      </c>
      <c r="AB144">
        <v>2</v>
      </c>
      <c r="AC144">
        <v>1</v>
      </c>
    </row>
    <row r="145" spans="1:29" x14ac:dyDescent="0.3">
      <c r="A145" t="s">
        <v>326</v>
      </c>
      <c r="B145" s="1">
        <v>5190135.6353230001</v>
      </c>
      <c r="C145" s="1">
        <v>6780343.0707759997</v>
      </c>
      <c r="D145" t="s">
        <v>379</v>
      </c>
      <c r="E145">
        <v>12.83</v>
      </c>
      <c r="F145">
        <v>56.256</v>
      </c>
      <c r="G145" t="s">
        <v>1089</v>
      </c>
      <c r="H145" t="s">
        <v>1089</v>
      </c>
      <c r="I145">
        <v>3</v>
      </c>
      <c r="J145">
        <v>3</v>
      </c>
      <c r="K145">
        <v>1.5098036484771051</v>
      </c>
      <c r="L145">
        <v>1.6817928305074288</v>
      </c>
      <c r="M145">
        <v>1.5098036484771051</v>
      </c>
      <c r="N145">
        <v>1.6817928305074288</v>
      </c>
      <c r="O145">
        <v>0</v>
      </c>
      <c r="P145">
        <v>0.48104001000000002</v>
      </c>
      <c r="Q145">
        <v>246.29499999999999</v>
      </c>
      <c r="R145">
        <v>148.59</v>
      </c>
      <c r="S145">
        <v>1</v>
      </c>
      <c r="T145">
        <v>7.4999999999999997E-2</v>
      </c>
      <c r="U145">
        <v>5.4280000000000002E-2</v>
      </c>
      <c r="V145">
        <v>1</v>
      </c>
      <c r="W145">
        <v>0</v>
      </c>
      <c r="X145">
        <v>0</v>
      </c>
      <c r="Y145">
        <v>0</v>
      </c>
      <c r="Z145">
        <v>0.30639034260114001</v>
      </c>
      <c r="AA145" t="s">
        <v>1100</v>
      </c>
      <c r="AB145">
        <v>2</v>
      </c>
      <c r="AC145">
        <v>1</v>
      </c>
    </row>
    <row r="146" spans="1:29" x14ac:dyDescent="0.3">
      <c r="A146" t="s">
        <v>327</v>
      </c>
      <c r="B146" s="1">
        <v>4397445.5889769997</v>
      </c>
      <c r="C146" s="1">
        <v>5735342.954771</v>
      </c>
      <c r="D146" t="s">
        <v>379</v>
      </c>
      <c r="E146">
        <v>12.762</v>
      </c>
      <c r="F146">
        <v>56.31</v>
      </c>
      <c r="G146" t="s">
        <v>1089</v>
      </c>
      <c r="H146" t="s">
        <v>1089</v>
      </c>
      <c r="I146">
        <v>3</v>
      </c>
      <c r="J146">
        <v>3</v>
      </c>
      <c r="K146">
        <v>1.5098036484771051</v>
      </c>
      <c r="L146">
        <v>1.6817928305074288</v>
      </c>
      <c r="M146">
        <v>1.5098036484771051</v>
      </c>
      <c r="N146">
        <v>1.6817928305074288</v>
      </c>
      <c r="O146">
        <v>0</v>
      </c>
      <c r="P146">
        <v>0.28421798999999998</v>
      </c>
      <c r="Q146">
        <v>151.797</v>
      </c>
      <c r="R146">
        <v>145.75998999999999</v>
      </c>
      <c r="S146">
        <v>1</v>
      </c>
      <c r="T146">
        <v>6.6670000000000007E-2</v>
      </c>
      <c r="U146">
        <v>5.5E-2</v>
      </c>
      <c r="V146">
        <v>1</v>
      </c>
      <c r="W146">
        <v>0</v>
      </c>
      <c r="X146">
        <v>0</v>
      </c>
      <c r="Y146">
        <v>0</v>
      </c>
      <c r="Z146">
        <v>0.30424421149125397</v>
      </c>
      <c r="AA146" t="s">
        <v>1100</v>
      </c>
      <c r="AB146">
        <v>2</v>
      </c>
      <c r="AC146">
        <v>1</v>
      </c>
    </row>
    <row r="147" spans="1:29" x14ac:dyDescent="0.3">
      <c r="A147" t="s">
        <v>328</v>
      </c>
      <c r="B147" s="1">
        <v>39599103.649159998</v>
      </c>
      <c r="C147" s="1">
        <v>50488389.345509999</v>
      </c>
      <c r="D147" t="s">
        <v>379</v>
      </c>
      <c r="E147">
        <v>17.170000000000002</v>
      </c>
      <c r="F147">
        <v>61.718000000000004</v>
      </c>
      <c r="G147" t="s">
        <v>1091</v>
      </c>
      <c r="H147" t="s">
        <v>1091</v>
      </c>
      <c r="I147">
        <v>5</v>
      </c>
      <c r="J147">
        <v>5</v>
      </c>
      <c r="K147">
        <v>1.9870133464215782</v>
      </c>
      <c r="L147">
        <v>2.3784142300054416</v>
      </c>
      <c r="M147">
        <v>1.9870133464215782</v>
      </c>
      <c r="N147">
        <v>2.3784142300054416</v>
      </c>
      <c r="O147">
        <v>0</v>
      </c>
      <c r="P147">
        <v>0.122381</v>
      </c>
      <c r="Q147">
        <v>136.14599999999999</v>
      </c>
      <c r="R147">
        <v>72.037598000000003</v>
      </c>
      <c r="S147">
        <v>1</v>
      </c>
      <c r="T147">
        <v>0.05</v>
      </c>
      <c r="U147">
        <v>0.05</v>
      </c>
      <c r="V147">
        <v>1</v>
      </c>
      <c r="W147">
        <v>0</v>
      </c>
      <c r="X147">
        <v>0</v>
      </c>
      <c r="Y147">
        <v>0</v>
      </c>
      <c r="Z147">
        <v>0.27498818642024975</v>
      </c>
      <c r="AA147" t="s">
        <v>1100</v>
      </c>
      <c r="AB147">
        <v>2</v>
      </c>
      <c r="AC147">
        <v>1</v>
      </c>
    </row>
    <row r="148" spans="1:29" x14ac:dyDescent="0.3">
      <c r="A148" t="s">
        <v>330</v>
      </c>
      <c r="B148" s="1">
        <v>2764248.443488</v>
      </c>
      <c r="C148" s="1">
        <v>3534948.178665</v>
      </c>
      <c r="D148" t="s">
        <v>379</v>
      </c>
      <c r="E148">
        <v>18.178999999999899</v>
      </c>
      <c r="F148">
        <v>62.826999999999899</v>
      </c>
      <c r="G148" t="s">
        <v>1093</v>
      </c>
      <c r="H148" t="s">
        <v>1089</v>
      </c>
      <c r="I148">
        <v>2</v>
      </c>
      <c r="J148">
        <v>3</v>
      </c>
      <c r="K148">
        <v>1.3160740129524926</v>
      </c>
      <c r="L148">
        <v>1.4142135623730949</v>
      </c>
      <c r="M148">
        <v>1.5098036484771051</v>
      </c>
      <c r="N148">
        <v>1.6817928305074288</v>
      </c>
      <c r="O148">
        <v>0</v>
      </c>
      <c r="P148">
        <v>3.0961899999999996E-4</v>
      </c>
      <c r="Q148">
        <v>0.16745299999999999</v>
      </c>
      <c r="R148">
        <v>0.42428399999999999</v>
      </c>
      <c r="S148">
        <v>1</v>
      </c>
      <c r="T148">
        <v>0.05</v>
      </c>
      <c r="U148">
        <v>0.05</v>
      </c>
      <c r="V148">
        <v>1</v>
      </c>
      <c r="W148">
        <v>0</v>
      </c>
      <c r="X148">
        <v>0</v>
      </c>
      <c r="Y148">
        <v>0</v>
      </c>
      <c r="Z148">
        <v>0.27880986493547999</v>
      </c>
      <c r="AA148" t="s">
        <v>1100</v>
      </c>
      <c r="AB148">
        <v>2</v>
      </c>
      <c r="AC148">
        <v>1</v>
      </c>
    </row>
    <row r="149" spans="1:29" x14ac:dyDescent="0.3">
      <c r="A149" t="s">
        <v>331</v>
      </c>
      <c r="B149" s="1">
        <v>1969698.1331239999</v>
      </c>
      <c r="C149" s="1">
        <v>4911857.8085289998</v>
      </c>
      <c r="D149" t="s">
        <v>379</v>
      </c>
      <c r="E149">
        <v>20.1299999999999</v>
      </c>
      <c r="F149">
        <v>63.655999999999899</v>
      </c>
      <c r="G149" t="s">
        <v>1093</v>
      </c>
      <c r="H149" t="s">
        <v>1089</v>
      </c>
      <c r="I149">
        <v>2</v>
      </c>
      <c r="J149">
        <v>3</v>
      </c>
      <c r="K149">
        <v>1.3160740129524926</v>
      </c>
      <c r="L149">
        <v>1.4142135623730949</v>
      </c>
      <c r="M149">
        <v>1.5098036484771051</v>
      </c>
      <c r="N149">
        <v>1.6817928305074288</v>
      </c>
      <c r="O149">
        <v>0</v>
      </c>
      <c r="P149">
        <v>6.8074402000000006E-2</v>
      </c>
      <c r="Q149">
        <v>23.510598999999999</v>
      </c>
      <c r="R149">
        <v>24.528600999999998</v>
      </c>
      <c r="S149">
        <v>1</v>
      </c>
      <c r="T149">
        <v>0.05</v>
      </c>
      <c r="U149">
        <v>0.05</v>
      </c>
      <c r="V149">
        <v>1</v>
      </c>
      <c r="W149">
        <v>0</v>
      </c>
      <c r="X149">
        <v>0</v>
      </c>
      <c r="Y149">
        <v>0</v>
      </c>
      <c r="Z149">
        <v>1.4937109529258916</v>
      </c>
      <c r="AA149" t="s">
        <v>1104</v>
      </c>
      <c r="AB149">
        <v>6</v>
      </c>
      <c r="AC149">
        <v>1</v>
      </c>
    </row>
    <row r="150" spans="1:29" x14ac:dyDescent="0.3">
      <c r="A150" t="s">
        <v>332</v>
      </c>
      <c r="B150" s="1">
        <v>366360.46109449997</v>
      </c>
      <c r="C150" s="1">
        <v>465546.65269010002</v>
      </c>
      <c r="D150" t="s">
        <v>379</v>
      </c>
      <c r="E150">
        <v>20.093</v>
      </c>
      <c r="F150">
        <v>63.661000000000001</v>
      </c>
      <c r="G150" t="s">
        <v>1092</v>
      </c>
      <c r="H150" t="s">
        <v>1092</v>
      </c>
      <c r="I150">
        <v>1</v>
      </c>
      <c r="J150">
        <v>1</v>
      </c>
      <c r="K150">
        <v>1.1472026904398771</v>
      </c>
      <c r="L150">
        <v>1.189207115002721</v>
      </c>
      <c r="M150">
        <v>1.1472026904398771</v>
      </c>
      <c r="N150">
        <v>1.189207115002721</v>
      </c>
      <c r="O150">
        <v>0</v>
      </c>
      <c r="P150">
        <v>6.1680301999999999E-2</v>
      </c>
      <c r="Q150">
        <v>44.787201000000003</v>
      </c>
      <c r="R150">
        <v>24.628699999999998</v>
      </c>
      <c r="S150">
        <v>1</v>
      </c>
      <c r="T150">
        <v>0.05</v>
      </c>
      <c r="U150">
        <v>0.05</v>
      </c>
      <c r="V150">
        <v>1</v>
      </c>
      <c r="W150">
        <v>0</v>
      </c>
      <c r="X150">
        <v>0</v>
      </c>
      <c r="Y150">
        <v>0</v>
      </c>
      <c r="Z150">
        <v>0.27073388678265609</v>
      </c>
      <c r="AA150" t="s">
        <v>1100</v>
      </c>
      <c r="AB150">
        <v>2</v>
      </c>
      <c r="AC150">
        <v>1</v>
      </c>
    </row>
    <row r="151" spans="1:29" x14ac:dyDescent="0.3">
      <c r="A151" t="s">
        <v>333</v>
      </c>
      <c r="B151" s="1">
        <v>10984119.77562</v>
      </c>
      <c r="C151" s="1">
        <v>13999456.72363</v>
      </c>
      <c r="D151" t="s">
        <v>379</v>
      </c>
      <c r="E151">
        <v>22.603000000000002</v>
      </c>
      <c r="F151">
        <v>65.796999999999898</v>
      </c>
      <c r="G151" t="s">
        <v>1090</v>
      </c>
      <c r="H151" t="s">
        <v>1090</v>
      </c>
      <c r="I151">
        <v>4</v>
      </c>
      <c r="J151">
        <v>4</v>
      </c>
      <c r="K151">
        <v>1.7320508075688776</v>
      </c>
      <c r="L151">
        <v>1.9999999999999996</v>
      </c>
      <c r="M151">
        <v>1.7320508075688776</v>
      </c>
      <c r="N151">
        <v>1.9999999999999996</v>
      </c>
      <c r="O151">
        <v>0</v>
      </c>
      <c r="P151">
        <v>1E-3</v>
      </c>
      <c r="Q151">
        <v>1.1895</v>
      </c>
      <c r="R151">
        <v>8.2605400000000007</v>
      </c>
      <c r="S151">
        <v>1</v>
      </c>
      <c r="T151">
        <v>8.0000000000000002E-3</v>
      </c>
      <c r="U151">
        <v>5.3299999999999997E-3</v>
      </c>
      <c r="V151">
        <v>1</v>
      </c>
      <c r="W151">
        <v>0</v>
      </c>
      <c r="X151">
        <v>0</v>
      </c>
      <c r="Y151">
        <v>0</v>
      </c>
      <c r="Z151">
        <v>0.27451785027897679</v>
      </c>
      <c r="AA151" t="s">
        <v>1100</v>
      </c>
      <c r="AB151">
        <v>2</v>
      </c>
      <c r="AC151">
        <v>1</v>
      </c>
    </row>
    <row r="152" spans="1:29" x14ac:dyDescent="0.3">
      <c r="A152" t="s">
        <v>334</v>
      </c>
      <c r="B152" s="1">
        <v>20261316.460870001</v>
      </c>
      <c r="C152" s="1">
        <v>25832067.494580001</v>
      </c>
      <c r="D152" t="s">
        <v>379</v>
      </c>
      <c r="E152">
        <v>22.2289999999999</v>
      </c>
      <c r="F152">
        <v>65.537000000000006</v>
      </c>
      <c r="G152" t="s">
        <v>1090</v>
      </c>
      <c r="H152" t="s">
        <v>1090</v>
      </c>
      <c r="I152">
        <v>4</v>
      </c>
      <c r="J152">
        <v>4</v>
      </c>
      <c r="K152">
        <v>1.7320508075688776</v>
      </c>
      <c r="L152">
        <v>1.9999999999999996</v>
      </c>
      <c r="M152">
        <v>1.7320508075688776</v>
      </c>
      <c r="N152">
        <v>1.9999999999999996</v>
      </c>
      <c r="O152">
        <v>0</v>
      </c>
      <c r="P152">
        <v>0.12880701</v>
      </c>
      <c r="Q152">
        <v>248.34299999999999</v>
      </c>
      <c r="R152">
        <v>234.05099000000001</v>
      </c>
      <c r="S152">
        <v>1</v>
      </c>
      <c r="T152">
        <v>2.3329999999999997E-2</v>
      </c>
      <c r="U152">
        <v>4.6699999999999997E-3</v>
      </c>
      <c r="V152">
        <v>1</v>
      </c>
      <c r="W152">
        <v>0</v>
      </c>
      <c r="X152">
        <v>0</v>
      </c>
      <c r="Y152">
        <v>0</v>
      </c>
      <c r="Z152">
        <v>0.27494516678956193</v>
      </c>
      <c r="AA152" t="s">
        <v>1100</v>
      </c>
      <c r="AB152">
        <v>2</v>
      </c>
      <c r="AC152">
        <v>1</v>
      </c>
    </row>
    <row r="153" spans="1:29" x14ac:dyDescent="0.3">
      <c r="A153" t="s">
        <v>336</v>
      </c>
      <c r="B153" s="1">
        <v>4682305.2277180003</v>
      </c>
      <c r="C153" s="1">
        <v>5989800.1120290002</v>
      </c>
      <c r="D153" t="s">
        <v>379</v>
      </c>
      <c r="E153">
        <v>21.591000000000001</v>
      </c>
      <c r="F153">
        <v>65.242999999999896</v>
      </c>
      <c r="G153" t="s">
        <v>1089</v>
      </c>
      <c r="H153" t="s">
        <v>1089</v>
      </c>
      <c r="I153">
        <v>3</v>
      </c>
      <c r="J153">
        <v>3</v>
      </c>
      <c r="K153">
        <v>1.5098036484771051</v>
      </c>
      <c r="L153">
        <v>1.6817928305074288</v>
      </c>
      <c r="M153">
        <v>1.5098036484771051</v>
      </c>
      <c r="N153">
        <v>1.6817928305074288</v>
      </c>
      <c r="O153">
        <v>0</v>
      </c>
      <c r="P153">
        <v>3.1049900000000002E-2</v>
      </c>
      <c r="Q153">
        <v>30.852599999999999</v>
      </c>
      <c r="R153">
        <v>51.001099000000004</v>
      </c>
      <c r="S153">
        <v>1</v>
      </c>
      <c r="T153">
        <v>5.2330000000000002E-2</v>
      </c>
      <c r="U153">
        <v>8.6700000000000006E-3</v>
      </c>
      <c r="V153">
        <v>1</v>
      </c>
      <c r="W153">
        <v>0</v>
      </c>
      <c r="X153">
        <v>0</v>
      </c>
      <c r="Y153">
        <v>0</v>
      </c>
      <c r="Z153">
        <v>0.27924170269186604</v>
      </c>
      <c r="AA153" t="s">
        <v>1100</v>
      </c>
      <c r="AB153">
        <v>2</v>
      </c>
      <c r="AC153">
        <v>1</v>
      </c>
    </row>
    <row r="154" spans="1:29" x14ac:dyDescent="0.3">
      <c r="A154" t="s">
        <v>337</v>
      </c>
      <c r="B154" s="1">
        <v>2554165.9438789999</v>
      </c>
      <c r="C154" s="1">
        <v>3256222.8185760002</v>
      </c>
      <c r="D154" t="s">
        <v>379</v>
      </c>
      <c r="E154">
        <v>16.622</v>
      </c>
      <c r="F154">
        <v>56.502000000000002</v>
      </c>
      <c r="G154" t="s">
        <v>1093</v>
      </c>
      <c r="H154" t="s">
        <v>1089</v>
      </c>
      <c r="I154">
        <v>2</v>
      </c>
      <c r="J154">
        <v>3</v>
      </c>
      <c r="K154">
        <v>1.3160740129524926</v>
      </c>
      <c r="L154">
        <v>1.4142135623730949</v>
      </c>
      <c r="M154">
        <v>1.5098036484771051</v>
      </c>
      <c r="N154">
        <v>1.6817928305074288</v>
      </c>
      <c r="O154">
        <v>0</v>
      </c>
      <c r="P154">
        <v>1.21309E-2</v>
      </c>
      <c r="Q154">
        <v>7.6001500999999996</v>
      </c>
      <c r="R154">
        <v>5.9025401999999998</v>
      </c>
      <c r="S154">
        <v>1</v>
      </c>
      <c r="T154">
        <v>4.333E-2</v>
      </c>
      <c r="U154">
        <v>1.333E-2</v>
      </c>
      <c r="V154">
        <v>1</v>
      </c>
      <c r="W154">
        <v>0</v>
      </c>
      <c r="X154">
        <v>0</v>
      </c>
      <c r="Y154">
        <v>0</v>
      </c>
      <c r="Z154">
        <v>0.27486736967089531</v>
      </c>
      <c r="AA154" t="s">
        <v>1100</v>
      </c>
      <c r="AB154">
        <v>2</v>
      </c>
      <c r="AC154">
        <v>1</v>
      </c>
    </row>
    <row r="155" spans="1:29" x14ac:dyDescent="0.3">
      <c r="A155" t="s">
        <v>338</v>
      </c>
      <c r="B155" s="1">
        <v>1765616.7041209999</v>
      </c>
      <c r="C155" s="1">
        <v>2251064.354764</v>
      </c>
      <c r="D155" t="s">
        <v>379</v>
      </c>
      <c r="E155">
        <v>16.405000000000001</v>
      </c>
      <c r="F155">
        <v>56.579999999999899</v>
      </c>
      <c r="G155" t="s">
        <v>1093</v>
      </c>
      <c r="H155" t="s">
        <v>1093</v>
      </c>
      <c r="I155">
        <v>2</v>
      </c>
      <c r="J155">
        <v>2</v>
      </c>
      <c r="K155">
        <v>1.3160740129524926</v>
      </c>
      <c r="L155">
        <v>1.4142135623730949</v>
      </c>
      <c r="M155">
        <v>1.3160740129524926</v>
      </c>
      <c r="N155">
        <v>1.4142135623730949</v>
      </c>
      <c r="O155">
        <v>0</v>
      </c>
      <c r="P155">
        <v>9.4954394999999994E-3</v>
      </c>
      <c r="Q155">
        <v>28.531400999999999</v>
      </c>
      <c r="R155">
        <v>71.571899000000002</v>
      </c>
      <c r="S155">
        <v>1</v>
      </c>
      <c r="T155">
        <v>2.5999999999999999E-2</v>
      </c>
      <c r="U155">
        <v>1.7999999999999999E-2</v>
      </c>
      <c r="V155">
        <v>1</v>
      </c>
      <c r="W155">
        <v>0</v>
      </c>
      <c r="X155">
        <v>0</v>
      </c>
      <c r="Y155">
        <v>0</v>
      </c>
      <c r="Z155">
        <v>0.27494509397761779</v>
      </c>
      <c r="AA155" t="s">
        <v>1100</v>
      </c>
      <c r="AB155">
        <v>2</v>
      </c>
      <c r="AC155">
        <v>1</v>
      </c>
    </row>
    <row r="156" spans="1:29" x14ac:dyDescent="0.3">
      <c r="A156" t="s">
        <v>339</v>
      </c>
      <c r="B156" s="1">
        <v>34086078.194729999</v>
      </c>
      <c r="C156" s="1">
        <v>43519225.203950003</v>
      </c>
      <c r="D156" t="s">
        <v>379</v>
      </c>
      <c r="E156">
        <v>16.462</v>
      </c>
      <c r="F156">
        <v>56.646000000000001</v>
      </c>
      <c r="G156" t="s">
        <v>1091</v>
      </c>
      <c r="H156" t="s">
        <v>1091</v>
      </c>
      <c r="I156">
        <v>5</v>
      </c>
      <c r="J156">
        <v>5</v>
      </c>
      <c r="K156">
        <v>1.9870133464215782</v>
      </c>
      <c r="L156">
        <v>2.3784142300054416</v>
      </c>
      <c r="M156">
        <v>1.9870133464215782</v>
      </c>
      <c r="N156">
        <v>2.3784142300054416</v>
      </c>
      <c r="O156">
        <v>0</v>
      </c>
      <c r="P156">
        <v>0.17970599000000001</v>
      </c>
      <c r="Q156">
        <v>82.450203000000002</v>
      </c>
      <c r="R156">
        <v>174.036</v>
      </c>
      <c r="S156">
        <v>1</v>
      </c>
      <c r="T156">
        <v>0.03</v>
      </c>
      <c r="U156">
        <v>0.01</v>
      </c>
      <c r="V156">
        <v>1</v>
      </c>
      <c r="W156">
        <v>0</v>
      </c>
      <c r="X156">
        <v>0</v>
      </c>
      <c r="Y156">
        <v>0</v>
      </c>
      <c r="Z156">
        <v>0.27674486209089461</v>
      </c>
      <c r="AA156" t="s">
        <v>1100</v>
      </c>
      <c r="AB156">
        <v>2</v>
      </c>
      <c r="AC156">
        <v>1</v>
      </c>
    </row>
    <row r="157" spans="1:29" x14ac:dyDescent="0.3">
      <c r="A157" t="s">
        <v>340</v>
      </c>
      <c r="B157" s="1">
        <v>8083195.5059219999</v>
      </c>
      <c r="C157" s="1">
        <v>10390021.931910001</v>
      </c>
      <c r="D157" t="s">
        <v>379</v>
      </c>
      <c r="E157">
        <v>16.477</v>
      </c>
      <c r="F157">
        <v>57.277999999999899</v>
      </c>
      <c r="G157" t="s">
        <v>1089</v>
      </c>
      <c r="H157" t="s">
        <v>1090</v>
      </c>
      <c r="I157">
        <v>3</v>
      </c>
      <c r="J157">
        <v>4</v>
      </c>
      <c r="K157">
        <v>1.5098036484771051</v>
      </c>
      <c r="L157">
        <v>1.6817928305074288</v>
      </c>
      <c r="M157">
        <v>1.7320508075688776</v>
      </c>
      <c r="N157">
        <v>1.9999999999999996</v>
      </c>
      <c r="O157">
        <v>0</v>
      </c>
      <c r="P157">
        <v>0.42679001</v>
      </c>
      <c r="Q157">
        <v>200.75800000000001</v>
      </c>
      <c r="R157">
        <v>78.201103000000003</v>
      </c>
      <c r="S157">
        <v>1</v>
      </c>
      <c r="T157">
        <v>0.02</v>
      </c>
      <c r="U157">
        <v>0.01</v>
      </c>
      <c r="V157">
        <v>1</v>
      </c>
      <c r="W157">
        <v>0</v>
      </c>
      <c r="X157">
        <v>0</v>
      </c>
      <c r="Y157">
        <v>0</v>
      </c>
      <c r="Z157">
        <v>0.28538545483626471</v>
      </c>
      <c r="AA157" t="s">
        <v>1100</v>
      </c>
      <c r="AB157">
        <v>2</v>
      </c>
      <c r="AC157">
        <v>1</v>
      </c>
    </row>
    <row r="158" spans="1:29" x14ac:dyDescent="0.3">
      <c r="A158" t="s">
        <v>341</v>
      </c>
      <c r="B158" s="1">
        <v>6260565.9444089998</v>
      </c>
      <c r="C158" s="1">
        <v>8065723.1517669996</v>
      </c>
      <c r="D158" t="s">
        <v>379</v>
      </c>
      <c r="E158">
        <v>16.690000000000001</v>
      </c>
      <c r="F158">
        <v>57.765000000000001</v>
      </c>
      <c r="G158" t="s">
        <v>1089</v>
      </c>
      <c r="H158" t="s">
        <v>1089</v>
      </c>
      <c r="I158">
        <v>3</v>
      </c>
      <c r="J158">
        <v>3</v>
      </c>
      <c r="K158">
        <v>1.5098036484771051</v>
      </c>
      <c r="L158">
        <v>1.6817928305074288</v>
      </c>
      <c r="M158">
        <v>1.5098036484771051</v>
      </c>
      <c r="N158">
        <v>1.6817928305074288</v>
      </c>
      <c r="O158">
        <v>0</v>
      </c>
      <c r="P158">
        <v>0.14418700000000001</v>
      </c>
      <c r="Q158">
        <v>189.61699999999999</v>
      </c>
      <c r="R158">
        <v>95.242797999999993</v>
      </c>
      <c r="S158">
        <v>1</v>
      </c>
      <c r="T158">
        <v>0.05</v>
      </c>
      <c r="U158">
        <v>0.05</v>
      </c>
      <c r="V158">
        <v>1</v>
      </c>
      <c r="W158">
        <v>0</v>
      </c>
      <c r="X158">
        <v>0</v>
      </c>
      <c r="Y158">
        <v>0</v>
      </c>
      <c r="Z158">
        <v>0.28833770355379706</v>
      </c>
      <c r="AA158" t="s">
        <v>1100</v>
      </c>
      <c r="AB158">
        <v>2</v>
      </c>
      <c r="AC158">
        <v>1</v>
      </c>
    </row>
    <row r="159" spans="1:29" x14ac:dyDescent="0.3">
      <c r="A159" t="s">
        <v>342</v>
      </c>
      <c r="B159" s="1">
        <v>1479999.3888409999</v>
      </c>
      <c r="C159" s="1">
        <v>1916790.222661</v>
      </c>
      <c r="D159" t="s">
        <v>379</v>
      </c>
      <c r="E159">
        <v>16.7029999999999</v>
      </c>
      <c r="F159">
        <v>57.889000000000003</v>
      </c>
      <c r="G159" t="s">
        <v>1093</v>
      </c>
      <c r="H159" t="s">
        <v>1093</v>
      </c>
      <c r="I159">
        <v>2</v>
      </c>
      <c r="J159">
        <v>2</v>
      </c>
      <c r="K159">
        <v>1.3160740129524926</v>
      </c>
      <c r="L159">
        <v>1.4142135623730949</v>
      </c>
      <c r="M159">
        <v>1.3160740129524926</v>
      </c>
      <c r="N159">
        <v>1.4142135623730949</v>
      </c>
      <c r="O159">
        <v>0</v>
      </c>
      <c r="P159">
        <v>8.4971901000000002E-2</v>
      </c>
      <c r="Q159">
        <v>21.828199000000001</v>
      </c>
      <c r="R159">
        <v>13.7369</v>
      </c>
      <c r="S159">
        <v>1</v>
      </c>
      <c r="T159">
        <v>0.05</v>
      </c>
      <c r="U159">
        <v>0.05</v>
      </c>
      <c r="V159">
        <v>1</v>
      </c>
      <c r="W159">
        <v>0</v>
      </c>
      <c r="X159">
        <v>0</v>
      </c>
      <c r="Y159">
        <v>0</v>
      </c>
      <c r="Z159">
        <v>0.29512906364242125</v>
      </c>
      <c r="AA159" t="s">
        <v>1100</v>
      </c>
      <c r="AB159">
        <v>2</v>
      </c>
      <c r="AC159">
        <v>1</v>
      </c>
    </row>
    <row r="160" spans="1:29" x14ac:dyDescent="0.3">
      <c r="A160" t="s">
        <v>344</v>
      </c>
      <c r="B160" s="1">
        <v>1156855.1762900001</v>
      </c>
      <c r="C160" s="1">
        <v>1477114.6476499999</v>
      </c>
      <c r="D160" t="s">
        <v>379</v>
      </c>
      <c r="E160">
        <v>16.96</v>
      </c>
      <c r="F160">
        <v>57.235999999999898</v>
      </c>
      <c r="G160" t="s">
        <v>1093</v>
      </c>
      <c r="H160" t="s">
        <v>1093</v>
      </c>
      <c r="I160">
        <v>2</v>
      </c>
      <c r="J160">
        <v>2</v>
      </c>
      <c r="K160">
        <v>1.3160740129524926</v>
      </c>
      <c r="L160">
        <v>1.4142135623730949</v>
      </c>
      <c r="M160">
        <v>1.3160740129524926</v>
      </c>
      <c r="N160">
        <v>1.4142135623730949</v>
      </c>
      <c r="O160">
        <v>0</v>
      </c>
      <c r="P160">
        <v>1.30551E-3</v>
      </c>
      <c r="Q160">
        <v>6.7726202000000004</v>
      </c>
      <c r="R160">
        <v>21.25</v>
      </c>
      <c r="S160">
        <v>1</v>
      </c>
      <c r="T160">
        <v>1.333E-2</v>
      </c>
      <c r="U160">
        <v>0.01</v>
      </c>
      <c r="V160">
        <v>1</v>
      </c>
      <c r="W160">
        <v>0</v>
      </c>
      <c r="X160">
        <v>0</v>
      </c>
      <c r="Y160">
        <v>0</v>
      </c>
      <c r="Z160">
        <v>0.27683626950355394</v>
      </c>
      <c r="AA160" t="s">
        <v>1100</v>
      </c>
      <c r="AB160">
        <v>2</v>
      </c>
      <c r="AC160">
        <v>1</v>
      </c>
    </row>
    <row r="161" spans="1:29" x14ac:dyDescent="0.3">
      <c r="A161" t="s">
        <v>345</v>
      </c>
      <c r="B161" s="1">
        <v>23230663.166870002</v>
      </c>
      <c r="C161" s="1">
        <v>29663146.187619999</v>
      </c>
      <c r="D161" t="s">
        <v>379</v>
      </c>
      <c r="E161">
        <v>16.739000000000001</v>
      </c>
      <c r="F161">
        <v>56.704999999999899</v>
      </c>
      <c r="G161" t="s">
        <v>1090</v>
      </c>
      <c r="H161" t="s">
        <v>1090</v>
      </c>
      <c r="I161">
        <v>4</v>
      </c>
      <c r="J161">
        <v>4</v>
      </c>
      <c r="K161">
        <v>1.7320508075688776</v>
      </c>
      <c r="L161">
        <v>1.9999999999999996</v>
      </c>
      <c r="M161">
        <v>1.7320508075688776</v>
      </c>
      <c r="N161">
        <v>1.9999999999999996</v>
      </c>
      <c r="O161">
        <v>0</v>
      </c>
      <c r="P161">
        <v>1.27825E-2</v>
      </c>
      <c r="Q161">
        <v>8.5563202</v>
      </c>
      <c r="R161">
        <v>7.1532501999999996</v>
      </c>
      <c r="S161">
        <v>1</v>
      </c>
      <c r="T161">
        <v>0.02</v>
      </c>
      <c r="U161">
        <v>0.01</v>
      </c>
      <c r="V161">
        <v>1</v>
      </c>
      <c r="W161">
        <v>0</v>
      </c>
      <c r="X161">
        <v>0</v>
      </c>
      <c r="Y161">
        <v>0</v>
      </c>
      <c r="Z161">
        <v>0.27689622868466229</v>
      </c>
      <c r="AA161" t="s">
        <v>1100</v>
      </c>
      <c r="AB161">
        <v>2</v>
      </c>
      <c r="AC161">
        <v>1</v>
      </c>
    </row>
    <row r="162" spans="1:29" x14ac:dyDescent="0.3">
      <c r="A162" t="s">
        <v>346</v>
      </c>
      <c r="B162" s="1">
        <v>3939525.802863</v>
      </c>
      <c r="C162" s="1">
        <v>5084575.6871750001</v>
      </c>
      <c r="D162" t="s">
        <v>379</v>
      </c>
      <c r="E162">
        <v>12.7289999999999</v>
      </c>
      <c r="F162">
        <v>56.649000000000001</v>
      </c>
      <c r="G162" t="s">
        <v>1089</v>
      </c>
      <c r="H162" t="s">
        <v>1089</v>
      </c>
      <c r="I162">
        <v>3</v>
      </c>
      <c r="J162">
        <v>3</v>
      </c>
      <c r="K162">
        <v>1.5098036484771051</v>
      </c>
      <c r="L162">
        <v>1.6817928305074288</v>
      </c>
      <c r="M162">
        <v>1.5098036484771051</v>
      </c>
      <c r="N162">
        <v>1.6817928305074288</v>
      </c>
      <c r="O162">
        <v>0</v>
      </c>
      <c r="P162">
        <v>0.26187600999999999</v>
      </c>
      <c r="Q162">
        <v>262.66199</v>
      </c>
      <c r="R162">
        <v>390.94900999999999</v>
      </c>
      <c r="S162">
        <v>1</v>
      </c>
      <c r="T162">
        <v>0.04</v>
      </c>
      <c r="U162">
        <v>2.5000000000000001E-2</v>
      </c>
      <c r="V162">
        <v>1</v>
      </c>
      <c r="W162">
        <v>0</v>
      </c>
      <c r="X162">
        <v>0</v>
      </c>
      <c r="Y162">
        <v>0</v>
      </c>
      <c r="Z162">
        <v>0.2906567799301758</v>
      </c>
      <c r="AA162" t="s">
        <v>1100</v>
      </c>
      <c r="AB162">
        <v>2</v>
      </c>
      <c r="AC162">
        <v>1</v>
      </c>
    </row>
    <row r="163" spans="1:29" x14ac:dyDescent="0.3">
      <c r="A163" t="s">
        <v>348</v>
      </c>
      <c r="B163" s="1">
        <v>2199835.067549</v>
      </c>
      <c r="C163" s="1">
        <v>2854673.1629840001</v>
      </c>
      <c r="D163" t="s">
        <v>379</v>
      </c>
      <c r="E163">
        <v>12.903</v>
      </c>
      <c r="F163">
        <v>56.454000000000001</v>
      </c>
      <c r="G163" t="s">
        <v>1093</v>
      </c>
      <c r="H163" t="s">
        <v>1093</v>
      </c>
      <c r="I163">
        <v>2</v>
      </c>
      <c r="J163">
        <v>2</v>
      </c>
      <c r="K163">
        <v>1.3160740129524926</v>
      </c>
      <c r="L163">
        <v>1.4142135623730949</v>
      </c>
      <c r="M163">
        <v>1.3160740129524926</v>
      </c>
      <c r="N163">
        <v>1.4142135623730949</v>
      </c>
      <c r="O163">
        <v>0</v>
      </c>
      <c r="P163">
        <v>0.20151401000000002</v>
      </c>
      <c r="Q163">
        <v>146.81899999999999</v>
      </c>
      <c r="R163">
        <v>80.961799999999997</v>
      </c>
      <c r="S163">
        <v>1</v>
      </c>
      <c r="T163">
        <v>0.06</v>
      </c>
      <c r="U163">
        <v>0.06</v>
      </c>
      <c r="V163">
        <v>1</v>
      </c>
      <c r="W163">
        <v>0</v>
      </c>
      <c r="X163">
        <v>0</v>
      </c>
      <c r="Y163">
        <v>0</v>
      </c>
      <c r="Z163">
        <v>0.29767599630303371</v>
      </c>
      <c r="AA163" t="s">
        <v>1100</v>
      </c>
      <c r="AB163">
        <v>2</v>
      </c>
      <c r="AC163">
        <v>1</v>
      </c>
    </row>
    <row r="164" spans="1:29" x14ac:dyDescent="0.3">
      <c r="A164" t="s">
        <v>350</v>
      </c>
      <c r="B164" s="1">
        <v>1290100.061977</v>
      </c>
      <c r="C164" s="1">
        <v>1656921.5639279999</v>
      </c>
      <c r="D164" t="s">
        <v>379</v>
      </c>
      <c r="E164">
        <v>12.493</v>
      </c>
      <c r="F164">
        <v>56.887999999999899</v>
      </c>
      <c r="G164" t="s">
        <v>1093</v>
      </c>
      <c r="H164" t="s">
        <v>1093</v>
      </c>
      <c r="I164">
        <v>2</v>
      </c>
      <c r="J164">
        <v>2</v>
      </c>
      <c r="K164">
        <v>1.3160740129524926</v>
      </c>
      <c r="L164">
        <v>1.4142135623730949</v>
      </c>
      <c r="M164">
        <v>1.3160740129524926</v>
      </c>
      <c r="N164">
        <v>1.4142135623730949</v>
      </c>
      <c r="O164">
        <v>0</v>
      </c>
      <c r="P164">
        <v>0.48975000000000002</v>
      </c>
      <c r="Q164">
        <v>303.05300999999997</v>
      </c>
      <c r="R164">
        <v>156.22399999999999</v>
      </c>
      <c r="S164">
        <v>1</v>
      </c>
      <c r="T164">
        <v>0.04</v>
      </c>
      <c r="U164">
        <v>1.6E-2</v>
      </c>
      <c r="V164">
        <v>1</v>
      </c>
      <c r="W164">
        <v>0</v>
      </c>
      <c r="X164">
        <v>0</v>
      </c>
      <c r="Y164">
        <v>0</v>
      </c>
      <c r="Z164">
        <v>0.28433569826271327</v>
      </c>
      <c r="AA164" t="s">
        <v>1100</v>
      </c>
      <c r="AB164">
        <v>2</v>
      </c>
      <c r="AC164">
        <v>1</v>
      </c>
    </row>
    <row r="165" spans="1:29" x14ac:dyDescent="0.3">
      <c r="A165" t="s">
        <v>351</v>
      </c>
      <c r="B165" s="1">
        <v>230558.36354300001</v>
      </c>
      <c r="C165" s="1">
        <v>296156.37936620001</v>
      </c>
      <c r="D165" t="s">
        <v>379</v>
      </c>
      <c r="E165">
        <v>12.502000000000001</v>
      </c>
      <c r="F165">
        <v>56.884999999999899</v>
      </c>
      <c r="G165" t="s">
        <v>1092</v>
      </c>
      <c r="H165" t="s">
        <v>1092</v>
      </c>
      <c r="I165">
        <v>1</v>
      </c>
      <c r="J165">
        <v>1</v>
      </c>
      <c r="K165">
        <v>1.1472026904398771</v>
      </c>
      <c r="L165">
        <v>1.189207115002721</v>
      </c>
      <c r="M165">
        <v>1.1472026904398771</v>
      </c>
      <c r="N165">
        <v>1.189207115002721</v>
      </c>
      <c r="O165">
        <v>0</v>
      </c>
      <c r="P165">
        <v>0.50449398999999995</v>
      </c>
      <c r="Q165">
        <v>296.93700999999999</v>
      </c>
      <c r="R165">
        <v>152.43299999999999</v>
      </c>
      <c r="S165">
        <v>1</v>
      </c>
      <c r="T165">
        <v>7.0000000000000007E-2</v>
      </c>
      <c r="U165">
        <v>0.01</v>
      </c>
      <c r="V165">
        <v>1</v>
      </c>
      <c r="W165">
        <v>0</v>
      </c>
      <c r="X165">
        <v>0</v>
      </c>
      <c r="Y165">
        <v>0</v>
      </c>
      <c r="Z165">
        <v>0.28451804920521012</v>
      </c>
      <c r="AA165" t="s">
        <v>1100</v>
      </c>
      <c r="AB165">
        <v>2</v>
      </c>
      <c r="AC165">
        <v>1</v>
      </c>
    </row>
    <row r="166" spans="1:29" x14ac:dyDescent="0.3">
      <c r="A166" t="s">
        <v>354</v>
      </c>
      <c r="B166" s="1">
        <v>18309990.286630001</v>
      </c>
      <c r="C166" s="1">
        <v>23374876.454390001</v>
      </c>
      <c r="D166" t="s">
        <v>379</v>
      </c>
      <c r="E166">
        <v>11.9179999999999</v>
      </c>
      <c r="F166">
        <v>57.43</v>
      </c>
      <c r="G166" t="s">
        <v>1090</v>
      </c>
      <c r="H166" t="s">
        <v>1090</v>
      </c>
      <c r="I166">
        <v>4</v>
      </c>
      <c r="J166">
        <v>4</v>
      </c>
      <c r="K166">
        <v>1.7320508075688776</v>
      </c>
      <c r="L166">
        <v>1.9999999999999996</v>
      </c>
      <c r="M166">
        <v>1.7320508075688776</v>
      </c>
      <c r="N166">
        <v>1.9999999999999996</v>
      </c>
      <c r="O166">
        <v>0</v>
      </c>
      <c r="P166">
        <v>0.152918</v>
      </c>
      <c r="Q166">
        <v>137.255</v>
      </c>
      <c r="R166">
        <v>184.79300000000001</v>
      </c>
      <c r="S166">
        <v>1</v>
      </c>
      <c r="T166">
        <v>0.05</v>
      </c>
      <c r="U166">
        <v>0.05</v>
      </c>
      <c r="V166">
        <v>1</v>
      </c>
      <c r="W166">
        <v>0</v>
      </c>
      <c r="X166">
        <v>0</v>
      </c>
      <c r="Y166">
        <v>0</v>
      </c>
      <c r="Z166">
        <v>0.276618724995086</v>
      </c>
      <c r="AA166" t="s">
        <v>1100</v>
      </c>
      <c r="AB166">
        <v>2</v>
      </c>
      <c r="AC166">
        <v>1</v>
      </c>
    </row>
    <row r="167" spans="1:29" x14ac:dyDescent="0.3">
      <c r="A167" t="s">
        <v>355</v>
      </c>
      <c r="B167" s="1">
        <v>1990730.2817609999</v>
      </c>
      <c r="C167" s="1">
        <v>2540130.8426859998</v>
      </c>
      <c r="D167" t="s">
        <v>379</v>
      </c>
      <c r="E167">
        <v>12.028</v>
      </c>
      <c r="F167">
        <v>57.389000000000003</v>
      </c>
      <c r="G167" t="s">
        <v>1093</v>
      </c>
      <c r="H167" t="s">
        <v>1093</v>
      </c>
      <c r="I167">
        <v>2</v>
      </c>
      <c r="J167">
        <v>2</v>
      </c>
      <c r="K167">
        <v>1.3160740129524926</v>
      </c>
      <c r="L167">
        <v>1.4142135623730949</v>
      </c>
      <c r="M167">
        <v>1.3160740129524926</v>
      </c>
      <c r="N167">
        <v>1.4142135623730949</v>
      </c>
      <c r="O167">
        <v>0</v>
      </c>
      <c r="P167">
        <v>0.31154300000000001</v>
      </c>
      <c r="Q167">
        <v>189.51401000000001</v>
      </c>
      <c r="R167">
        <v>153.53101000000001</v>
      </c>
      <c r="S167">
        <v>1</v>
      </c>
      <c r="T167">
        <v>0.05</v>
      </c>
      <c r="U167">
        <v>0.05</v>
      </c>
      <c r="V167">
        <v>1</v>
      </c>
      <c r="W167">
        <v>0</v>
      </c>
      <c r="X167">
        <v>0</v>
      </c>
      <c r="Y167">
        <v>0</v>
      </c>
      <c r="Z167">
        <v>0.27597940612979482</v>
      </c>
      <c r="AA167" t="s">
        <v>1100</v>
      </c>
      <c r="AB167">
        <v>2</v>
      </c>
      <c r="AC167">
        <v>1</v>
      </c>
    </row>
    <row r="168" spans="1:29" x14ac:dyDescent="0.3">
      <c r="A168" t="s">
        <v>356</v>
      </c>
      <c r="B168" s="1">
        <v>3008357.542415</v>
      </c>
      <c r="C168" s="1">
        <v>3837610.4281529998</v>
      </c>
      <c r="D168" t="s">
        <v>379</v>
      </c>
      <c r="E168">
        <v>12.101000000000001</v>
      </c>
      <c r="F168">
        <v>57.396000000000001</v>
      </c>
      <c r="G168" t="s">
        <v>1089</v>
      </c>
      <c r="H168" t="s">
        <v>1089</v>
      </c>
      <c r="I168">
        <v>3</v>
      </c>
      <c r="J168">
        <v>3</v>
      </c>
      <c r="K168">
        <v>1.5098036484771051</v>
      </c>
      <c r="L168">
        <v>1.6817928305074288</v>
      </c>
      <c r="M168">
        <v>1.5098036484771051</v>
      </c>
      <c r="N168">
        <v>1.6817928305074288</v>
      </c>
      <c r="O168">
        <v>0</v>
      </c>
      <c r="P168">
        <v>1.9248301000000002E-2</v>
      </c>
      <c r="Q168">
        <v>153.80000000000001</v>
      </c>
      <c r="R168">
        <v>131.08299</v>
      </c>
      <c r="S168">
        <v>1</v>
      </c>
      <c r="T168">
        <v>7.4999999999999997E-2</v>
      </c>
      <c r="U168">
        <v>0.05</v>
      </c>
      <c r="V168">
        <v>1</v>
      </c>
      <c r="W168">
        <v>0</v>
      </c>
      <c r="X168">
        <v>0</v>
      </c>
      <c r="Y168">
        <v>0</v>
      </c>
      <c r="Z168">
        <v>0.27564971053018711</v>
      </c>
      <c r="AA168" t="s">
        <v>1100</v>
      </c>
      <c r="AB168">
        <v>2</v>
      </c>
      <c r="AC168">
        <v>1</v>
      </c>
    </row>
    <row r="169" spans="1:29" x14ac:dyDescent="0.3">
      <c r="A169" t="s">
        <v>357</v>
      </c>
      <c r="B169" s="1">
        <v>19236974.635279998</v>
      </c>
      <c r="C169" s="1">
        <v>24543083.58625</v>
      </c>
      <c r="D169" t="s">
        <v>379</v>
      </c>
      <c r="E169">
        <v>11.6549999999999</v>
      </c>
      <c r="F169">
        <v>57.755000000000003</v>
      </c>
      <c r="G169" t="s">
        <v>1090</v>
      </c>
      <c r="H169" t="s">
        <v>1090</v>
      </c>
      <c r="I169">
        <v>4</v>
      </c>
      <c r="J169">
        <v>4</v>
      </c>
      <c r="K169">
        <v>1.7320508075688776</v>
      </c>
      <c r="L169">
        <v>1.9999999999999996</v>
      </c>
      <c r="M169">
        <v>1.7320508075688776</v>
      </c>
      <c r="N169">
        <v>1.9999999999999996</v>
      </c>
      <c r="O169">
        <v>0</v>
      </c>
      <c r="P169">
        <v>0.17482201</v>
      </c>
      <c r="Q169">
        <v>217.38399999999999</v>
      </c>
      <c r="R169">
        <v>222.17798999999999</v>
      </c>
      <c r="S169">
        <v>1</v>
      </c>
      <c r="T169">
        <v>0.01</v>
      </c>
      <c r="U169">
        <v>0.01</v>
      </c>
      <c r="V169">
        <v>1</v>
      </c>
      <c r="W169">
        <v>0</v>
      </c>
      <c r="X169">
        <v>0</v>
      </c>
      <c r="Y169">
        <v>0</v>
      </c>
      <c r="Z169">
        <v>0.27582866077282064</v>
      </c>
      <c r="AA169" t="s">
        <v>1100</v>
      </c>
      <c r="AB169">
        <v>2</v>
      </c>
      <c r="AC169">
        <v>1</v>
      </c>
    </row>
    <row r="170" spans="1:29" x14ac:dyDescent="0.3">
      <c r="A170" t="s">
        <v>358</v>
      </c>
      <c r="B170" s="1">
        <v>3046230.3512619999</v>
      </c>
      <c r="C170" s="1">
        <v>3884006.9385290002</v>
      </c>
      <c r="D170" t="s">
        <v>379</v>
      </c>
      <c r="E170">
        <v>11.6679999999999</v>
      </c>
      <c r="F170">
        <v>57.688000000000002</v>
      </c>
      <c r="G170" t="s">
        <v>1089</v>
      </c>
      <c r="H170" t="s">
        <v>1089</v>
      </c>
      <c r="I170">
        <v>3</v>
      </c>
      <c r="J170">
        <v>3</v>
      </c>
      <c r="K170">
        <v>1.5098036484771051</v>
      </c>
      <c r="L170">
        <v>1.6817928305074288</v>
      </c>
      <c r="M170">
        <v>1.5098036484771051</v>
      </c>
      <c r="N170">
        <v>1.6817928305074288</v>
      </c>
      <c r="O170">
        <v>0</v>
      </c>
      <c r="P170">
        <v>0.32347298999999996</v>
      </c>
      <c r="Q170">
        <v>329.39499000000001</v>
      </c>
      <c r="R170">
        <v>284.74898999999999</v>
      </c>
      <c r="S170">
        <v>1</v>
      </c>
      <c r="T170">
        <v>3.2500000000000001E-2</v>
      </c>
      <c r="U170">
        <v>0.01</v>
      </c>
      <c r="V170">
        <v>1</v>
      </c>
      <c r="W170">
        <v>0</v>
      </c>
      <c r="X170">
        <v>0</v>
      </c>
      <c r="Y170">
        <v>0</v>
      </c>
      <c r="Z170">
        <v>0.27502076030459222</v>
      </c>
      <c r="AA170" t="s">
        <v>1100</v>
      </c>
      <c r="AB170">
        <v>2</v>
      </c>
      <c r="AC170">
        <v>1</v>
      </c>
    </row>
    <row r="171" spans="1:29" x14ac:dyDescent="0.3">
      <c r="A171" t="s">
        <v>359</v>
      </c>
      <c r="B171" s="1">
        <v>9851368.05308</v>
      </c>
      <c r="C171" s="1">
        <v>12555723.142829999</v>
      </c>
      <c r="D171" t="s">
        <v>379</v>
      </c>
      <c r="E171">
        <v>11.634</v>
      </c>
      <c r="F171">
        <v>57.719000000000001</v>
      </c>
      <c r="G171" t="s">
        <v>1089</v>
      </c>
      <c r="H171" t="s">
        <v>1090</v>
      </c>
      <c r="I171">
        <v>3</v>
      </c>
      <c r="J171">
        <v>4</v>
      </c>
      <c r="K171">
        <v>1.5098036484771051</v>
      </c>
      <c r="L171">
        <v>1.6817928305074288</v>
      </c>
      <c r="M171">
        <v>1.7320508075688776</v>
      </c>
      <c r="N171">
        <v>1.9999999999999996</v>
      </c>
      <c r="O171">
        <v>0</v>
      </c>
      <c r="P171">
        <v>0.43091299</v>
      </c>
      <c r="Q171">
        <v>282.41199</v>
      </c>
      <c r="R171">
        <v>271.02899000000002</v>
      </c>
      <c r="S171">
        <v>1</v>
      </c>
      <c r="T171">
        <v>1.2500000000000001E-2</v>
      </c>
      <c r="U171">
        <v>1.2500000000000001E-2</v>
      </c>
      <c r="V171">
        <v>1</v>
      </c>
      <c r="W171">
        <v>0</v>
      </c>
      <c r="X171">
        <v>0</v>
      </c>
      <c r="Y171">
        <v>0</v>
      </c>
      <c r="Z171">
        <v>0.27451568910822399</v>
      </c>
      <c r="AA171" t="s">
        <v>1100</v>
      </c>
      <c r="AB171">
        <v>2</v>
      </c>
      <c r="AC171">
        <v>1</v>
      </c>
    </row>
    <row r="172" spans="1:29" x14ac:dyDescent="0.3">
      <c r="A172" t="s">
        <v>360</v>
      </c>
      <c r="B172" s="1">
        <v>8509322.8706570007</v>
      </c>
      <c r="C172" s="1">
        <v>10844525.010469999</v>
      </c>
      <c r="D172" t="s">
        <v>379</v>
      </c>
      <c r="E172">
        <v>11.2739999999999</v>
      </c>
      <c r="F172">
        <v>58.3539999999999</v>
      </c>
      <c r="G172" t="s">
        <v>1089</v>
      </c>
      <c r="H172" t="s">
        <v>1090</v>
      </c>
      <c r="I172">
        <v>3</v>
      </c>
      <c r="J172">
        <v>4</v>
      </c>
      <c r="K172">
        <v>1.5098036484771051</v>
      </c>
      <c r="L172">
        <v>1.6817928305074288</v>
      </c>
      <c r="M172">
        <v>1.7320508075688776</v>
      </c>
      <c r="N172">
        <v>1.9999999999999996</v>
      </c>
      <c r="O172">
        <v>0</v>
      </c>
      <c r="P172">
        <v>0.190548</v>
      </c>
      <c r="Q172">
        <v>99.525597000000005</v>
      </c>
      <c r="R172">
        <v>70.735397000000006</v>
      </c>
      <c r="S172">
        <v>1</v>
      </c>
      <c r="T172">
        <v>0.01</v>
      </c>
      <c r="U172">
        <v>0.01</v>
      </c>
      <c r="V172">
        <v>1</v>
      </c>
      <c r="W172">
        <v>0</v>
      </c>
      <c r="X172">
        <v>0</v>
      </c>
      <c r="Y172">
        <v>0</v>
      </c>
      <c r="Z172">
        <v>0.27442866786328657</v>
      </c>
      <c r="AA172" t="s">
        <v>1100</v>
      </c>
      <c r="AB172">
        <v>2</v>
      </c>
      <c r="AC172">
        <v>1</v>
      </c>
    </row>
    <row r="173" spans="1:29" x14ac:dyDescent="0.3">
      <c r="A173" t="s">
        <v>361</v>
      </c>
      <c r="B173" s="1">
        <v>6014140.9637740003</v>
      </c>
      <c r="C173" s="1">
        <v>7666243.3679020004</v>
      </c>
      <c r="D173" t="s">
        <v>379</v>
      </c>
      <c r="E173">
        <v>11.315</v>
      </c>
      <c r="F173">
        <v>58.4759999999999</v>
      </c>
      <c r="G173" t="s">
        <v>1089</v>
      </c>
      <c r="H173" t="s">
        <v>1089</v>
      </c>
      <c r="I173">
        <v>3</v>
      </c>
      <c r="J173">
        <v>3</v>
      </c>
      <c r="K173">
        <v>1.5098036484771051</v>
      </c>
      <c r="L173">
        <v>1.6817928305074288</v>
      </c>
      <c r="M173">
        <v>1.5098036484771051</v>
      </c>
      <c r="N173">
        <v>1.6817928305074288</v>
      </c>
      <c r="O173">
        <v>0</v>
      </c>
      <c r="P173">
        <v>9.5505798000000003E-2</v>
      </c>
      <c r="Q173">
        <v>55.248001000000002</v>
      </c>
      <c r="R173">
        <v>27.695900000000002</v>
      </c>
      <c r="S173">
        <v>1</v>
      </c>
      <c r="T173">
        <v>1.4999999999999999E-2</v>
      </c>
      <c r="U173">
        <v>0.01</v>
      </c>
      <c r="V173">
        <v>1</v>
      </c>
      <c r="W173">
        <v>0</v>
      </c>
      <c r="X173">
        <v>0</v>
      </c>
      <c r="Y173">
        <v>0</v>
      </c>
      <c r="Z173">
        <v>0.27470297322250842</v>
      </c>
      <c r="AA173" t="s">
        <v>1100</v>
      </c>
      <c r="AB173">
        <v>2</v>
      </c>
      <c r="AC173">
        <v>1</v>
      </c>
    </row>
    <row r="174" spans="1:29" x14ac:dyDescent="0.3">
      <c r="A174" t="s">
        <v>362</v>
      </c>
      <c r="B174" s="1">
        <v>13524367.50175</v>
      </c>
      <c r="C174" s="1">
        <v>17228616.822489999</v>
      </c>
      <c r="D174" t="s">
        <v>379</v>
      </c>
      <c r="E174">
        <v>11.226000000000001</v>
      </c>
      <c r="F174">
        <v>58.365000000000002</v>
      </c>
      <c r="G174" t="s">
        <v>1090</v>
      </c>
      <c r="H174" t="s">
        <v>1090</v>
      </c>
      <c r="I174">
        <v>4</v>
      </c>
      <c r="J174">
        <v>4</v>
      </c>
      <c r="K174">
        <v>1.7320508075688776</v>
      </c>
      <c r="L174">
        <v>1.9999999999999996</v>
      </c>
      <c r="M174">
        <v>1.7320508075688776</v>
      </c>
      <c r="N174">
        <v>1.9999999999999996</v>
      </c>
      <c r="O174">
        <v>0</v>
      </c>
      <c r="P174">
        <v>0.19173599</v>
      </c>
      <c r="Q174">
        <v>105.447</v>
      </c>
      <c r="R174">
        <v>72.460898999999998</v>
      </c>
      <c r="S174">
        <v>1</v>
      </c>
      <c r="T174">
        <v>0.01</v>
      </c>
      <c r="U174">
        <v>0.01</v>
      </c>
      <c r="V174">
        <v>1</v>
      </c>
      <c r="W174">
        <v>0</v>
      </c>
      <c r="X174">
        <v>0</v>
      </c>
      <c r="Y174">
        <v>0</v>
      </c>
      <c r="Z174">
        <v>0.27389445903926257</v>
      </c>
      <c r="AA174" t="s">
        <v>1100</v>
      </c>
      <c r="AB174">
        <v>2</v>
      </c>
      <c r="AC174">
        <v>1</v>
      </c>
    </row>
    <row r="175" spans="1:29" x14ac:dyDescent="0.3">
      <c r="A175" t="s">
        <v>363</v>
      </c>
      <c r="B175" s="1">
        <v>23863344.888599999</v>
      </c>
      <c r="C175" s="1">
        <v>30453937.291990001</v>
      </c>
      <c r="D175" t="s">
        <v>379</v>
      </c>
      <c r="E175">
        <v>11.7509999999999</v>
      </c>
      <c r="F175">
        <v>57.747</v>
      </c>
      <c r="G175" t="s">
        <v>1090</v>
      </c>
      <c r="H175" t="s">
        <v>1091</v>
      </c>
      <c r="I175">
        <v>4</v>
      </c>
      <c r="J175">
        <v>5</v>
      </c>
      <c r="K175">
        <v>1.7320508075688776</v>
      </c>
      <c r="L175">
        <v>1.9999999999999996</v>
      </c>
      <c r="M175">
        <v>1.9870133464215782</v>
      </c>
      <c r="N175">
        <v>2.3784142300054416</v>
      </c>
      <c r="O175">
        <v>0</v>
      </c>
      <c r="P175">
        <v>0.29220098999999999</v>
      </c>
      <c r="Q175">
        <v>318.99301000000003</v>
      </c>
      <c r="R175">
        <v>343.62299000000002</v>
      </c>
      <c r="S175">
        <v>1</v>
      </c>
      <c r="T175">
        <v>3.5000000000000003E-2</v>
      </c>
      <c r="U175">
        <v>0.01</v>
      </c>
      <c r="V175">
        <v>1</v>
      </c>
      <c r="W175">
        <v>0</v>
      </c>
      <c r="X175">
        <v>0</v>
      </c>
      <c r="Y175">
        <v>0</v>
      </c>
      <c r="Z175">
        <v>0.27618057879800667</v>
      </c>
      <c r="AA175" t="s">
        <v>1100</v>
      </c>
      <c r="AB175">
        <v>2</v>
      </c>
      <c r="AC175">
        <v>1</v>
      </c>
    </row>
    <row r="176" spans="1:29" x14ac:dyDescent="0.3">
      <c r="A176" t="s">
        <v>364</v>
      </c>
      <c r="B176" s="1">
        <v>1695196.679006</v>
      </c>
      <c r="C176" s="1">
        <v>2162073.8977259998</v>
      </c>
      <c r="D176" t="s">
        <v>379</v>
      </c>
      <c r="E176">
        <v>11.9209999999999</v>
      </c>
      <c r="F176">
        <v>57.618000000000002</v>
      </c>
      <c r="G176" t="s">
        <v>1093</v>
      </c>
      <c r="H176" t="s">
        <v>1093</v>
      </c>
      <c r="I176">
        <v>2</v>
      </c>
      <c r="J176">
        <v>2</v>
      </c>
      <c r="K176">
        <v>1.3160740129524926</v>
      </c>
      <c r="L176">
        <v>1.4142135623730949</v>
      </c>
      <c r="M176">
        <v>1.3160740129524926</v>
      </c>
      <c r="N176">
        <v>1.4142135623730949</v>
      </c>
      <c r="O176">
        <v>0</v>
      </c>
      <c r="P176">
        <v>1.0564100000000001</v>
      </c>
      <c r="Q176">
        <v>1069.6600000000001</v>
      </c>
      <c r="R176">
        <v>911.67498999999998</v>
      </c>
      <c r="S176">
        <v>1</v>
      </c>
      <c r="T176">
        <v>2.2499999999999999E-2</v>
      </c>
      <c r="U176">
        <v>0.01</v>
      </c>
      <c r="V176">
        <v>1</v>
      </c>
      <c r="W176">
        <v>0</v>
      </c>
      <c r="X176">
        <v>0</v>
      </c>
      <c r="Y176">
        <v>0</v>
      </c>
      <c r="Z176">
        <v>0.27541182949565424</v>
      </c>
      <c r="AA176" t="s">
        <v>1100</v>
      </c>
      <c r="AB176">
        <v>2</v>
      </c>
      <c r="AC176">
        <v>1</v>
      </c>
    </row>
    <row r="177" spans="1:29" x14ac:dyDescent="0.3">
      <c r="A177" t="s">
        <v>366</v>
      </c>
      <c r="B177" s="1">
        <v>47167362.239629999</v>
      </c>
      <c r="C177" s="1">
        <v>60142548.126840003</v>
      </c>
      <c r="D177" t="s">
        <v>379</v>
      </c>
      <c r="E177">
        <v>11.4239999999999</v>
      </c>
      <c r="F177">
        <v>58.268000000000001</v>
      </c>
      <c r="G177" t="s">
        <v>1091</v>
      </c>
      <c r="H177" t="s">
        <v>1091</v>
      </c>
      <c r="I177">
        <v>5</v>
      </c>
      <c r="J177">
        <v>5</v>
      </c>
      <c r="K177">
        <v>1.9870133464215782</v>
      </c>
      <c r="L177">
        <v>2.3784142300054416</v>
      </c>
      <c r="M177">
        <v>1.9870133464215782</v>
      </c>
      <c r="N177">
        <v>2.3784142300054416</v>
      </c>
      <c r="O177">
        <v>0</v>
      </c>
      <c r="P177">
        <v>0.30590499999999998</v>
      </c>
      <c r="Q177">
        <v>89.233397999999994</v>
      </c>
      <c r="R177">
        <v>69.796700000000001</v>
      </c>
      <c r="S177">
        <v>1</v>
      </c>
      <c r="T177">
        <v>1.4999999999999999E-2</v>
      </c>
      <c r="U177">
        <v>0.01</v>
      </c>
      <c r="V177">
        <v>1</v>
      </c>
      <c r="W177">
        <v>0</v>
      </c>
      <c r="X177">
        <v>0</v>
      </c>
      <c r="Y177">
        <v>0</v>
      </c>
      <c r="Z177">
        <v>0.27508822353242085</v>
      </c>
      <c r="AA177" t="s">
        <v>1100</v>
      </c>
      <c r="AB177">
        <v>2</v>
      </c>
      <c r="AC177">
        <v>1</v>
      </c>
    </row>
    <row r="178" spans="1:29" x14ac:dyDescent="0.3">
      <c r="A178" t="s">
        <v>367</v>
      </c>
      <c r="B178" s="1">
        <v>20671275.762910001</v>
      </c>
      <c r="C178" s="1">
        <v>26386868.262639999</v>
      </c>
      <c r="D178" t="s">
        <v>379</v>
      </c>
      <c r="E178">
        <v>11.839</v>
      </c>
      <c r="F178">
        <v>58.264000000000003</v>
      </c>
      <c r="G178" t="s">
        <v>1090</v>
      </c>
      <c r="H178" t="s">
        <v>1090</v>
      </c>
      <c r="I178">
        <v>4</v>
      </c>
      <c r="J178">
        <v>4</v>
      </c>
      <c r="K178">
        <v>1.7320508075688776</v>
      </c>
      <c r="L178">
        <v>1.9999999999999996</v>
      </c>
      <c r="M178">
        <v>1.7320508075688776</v>
      </c>
      <c r="N178">
        <v>1.9999999999999996</v>
      </c>
      <c r="O178">
        <v>0</v>
      </c>
      <c r="P178">
        <v>1.7929500999999997E-2</v>
      </c>
      <c r="Q178">
        <v>35.426997999999998</v>
      </c>
      <c r="R178">
        <v>58.131802</v>
      </c>
      <c r="S178">
        <v>1</v>
      </c>
      <c r="T178">
        <v>0.05</v>
      </c>
      <c r="U178">
        <v>0.05</v>
      </c>
      <c r="V178">
        <v>1</v>
      </c>
      <c r="W178">
        <v>0</v>
      </c>
      <c r="X178">
        <v>0</v>
      </c>
      <c r="Y178">
        <v>0</v>
      </c>
      <c r="Z178">
        <v>0.27649926232348737</v>
      </c>
      <c r="AA178" t="s">
        <v>1100</v>
      </c>
      <c r="AB178">
        <v>2</v>
      </c>
      <c r="AC178">
        <v>1</v>
      </c>
    </row>
    <row r="179" spans="1:29" x14ac:dyDescent="0.3">
      <c r="A179" t="s">
        <v>368</v>
      </c>
      <c r="B179" s="1">
        <v>23116168.564240001</v>
      </c>
      <c r="C179" s="1">
        <v>29366336.459940001</v>
      </c>
      <c r="D179" t="s">
        <v>379</v>
      </c>
      <c r="E179">
        <v>11.13</v>
      </c>
      <c r="F179">
        <v>58.954999999999899</v>
      </c>
      <c r="G179" t="s">
        <v>1090</v>
      </c>
      <c r="H179" t="s">
        <v>1090</v>
      </c>
      <c r="I179">
        <v>4</v>
      </c>
      <c r="J179">
        <v>4</v>
      </c>
      <c r="K179">
        <v>1.7320508075688776</v>
      </c>
      <c r="L179">
        <v>1.9999999999999996</v>
      </c>
      <c r="M179">
        <v>1.7320508075688776</v>
      </c>
      <c r="N179">
        <v>1.9999999999999996</v>
      </c>
      <c r="O179">
        <v>0</v>
      </c>
      <c r="P179">
        <v>0.110084</v>
      </c>
      <c r="Q179">
        <v>86.348297000000002</v>
      </c>
      <c r="R179">
        <v>44.534100000000002</v>
      </c>
      <c r="S179">
        <v>1</v>
      </c>
      <c r="T179">
        <v>0.01</v>
      </c>
      <c r="U179">
        <v>0.01</v>
      </c>
      <c r="V179">
        <v>1</v>
      </c>
      <c r="W179">
        <v>0</v>
      </c>
      <c r="X179">
        <v>0</v>
      </c>
      <c r="Y179">
        <v>0</v>
      </c>
      <c r="Z179">
        <v>0.27038078902785029</v>
      </c>
      <c r="AA179" t="s">
        <v>1100</v>
      </c>
      <c r="AB179">
        <v>2</v>
      </c>
      <c r="AC179">
        <v>1</v>
      </c>
    </row>
    <row r="180" spans="1:29" x14ac:dyDescent="0.3">
      <c r="A180" t="s">
        <v>369</v>
      </c>
      <c r="B180" s="1">
        <v>2144451.3918829998</v>
      </c>
      <c r="C180" s="1">
        <v>2735525.1097419998</v>
      </c>
      <c r="D180" t="s">
        <v>379</v>
      </c>
      <c r="E180">
        <v>11.135</v>
      </c>
      <c r="F180">
        <v>58.866999999999898</v>
      </c>
      <c r="G180" t="s">
        <v>1093</v>
      </c>
      <c r="H180" t="s">
        <v>1093</v>
      </c>
      <c r="I180">
        <v>2</v>
      </c>
      <c r="J180">
        <v>2</v>
      </c>
      <c r="K180">
        <v>1.3160740129524926</v>
      </c>
      <c r="L180">
        <v>1.4142135623730949</v>
      </c>
      <c r="M180">
        <v>1.3160740129524926</v>
      </c>
      <c r="N180">
        <v>1.4142135623730949</v>
      </c>
      <c r="O180">
        <v>0</v>
      </c>
      <c r="P180">
        <v>4.5196999000000002E-2</v>
      </c>
      <c r="Q180">
        <v>21.639299000000001</v>
      </c>
      <c r="R180">
        <v>50.492198999999999</v>
      </c>
      <c r="S180">
        <v>1</v>
      </c>
      <c r="T180">
        <v>0.01</v>
      </c>
      <c r="U180">
        <v>1.7500000000000002E-2</v>
      </c>
      <c r="V180">
        <v>1</v>
      </c>
      <c r="W180">
        <v>0</v>
      </c>
      <c r="X180">
        <v>0</v>
      </c>
      <c r="Y180">
        <v>0</v>
      </c>
      <c r="Z180">
        <v>0.27562933815906637</v>
      </c>
      <c r="AA180" t="s">
        <v>1100</v>
      </c>
      <c r="AB180">
        <v>2</v>
      </c>
      <c r="AC180">
        <v>1</v>
      </c>
    </row>
    <row r="181" spans="1:29" x14ac:dyDescent="0.3">
      <c r="C181" s="1"/>
    </row>
    <row r="182" spans="1:29" x14ac:dyDescent="0.3">
      <c r="C182" s="1"/>
    </row>
    <row r="183" spans="1:29" x14ac:dyDescent="0.3">
      <c r="C183" s="1"/>
    </row>
    <row r="184" spans="1:29" x14ac:dyDescent="0.3">
      <c r="C184" s="1"/>
    </row>
    <row r="185" spans="1:29" x14ac:dyDescent="0.3">
      <c r="C185" s="1"/>
    </row>
    <row r="186" spans="1:29" x14ac:dyDescent="0.3">
      <c r="C186" s="1"/>
    </row>
    <row r="187" spans="1:29" x14ac:dyDescent="0.3">
      <c r="C187" s="1"/>
    </row>
    <row r="188" spans="1:29" x14ac:dyDescent="0.3">
      <c r="C188" s="1"/>
    </row>
    <row r="189" spans="1:29" x14ac:dyDescent="0.3">
      <c r="C189" s="1"/>
    </row>
    <row r="190" spans="1:29" x14ac:dyDescent="0.3">
      <c r="C190" s="1"/>
    </row>
    <row r="191" spans="1:29" x14ac:dyDescent="0.3">
      <c r="C191" s="1"/>
    </row>
    <row r="192" spans="1:29" x14ac:dyDescent="0.3">
      <c r="C192" s="1"/>
    </row>
    <row r="193" spans="3:3" x14ac:dyDescent="0.3">
      <c r="C193" s="1"/>
    </row>
    <row r="194" spans="3:3" x14ac:dyDescent="0.3">
      <c r="C194" s="1"/>
    </row>
    <row r="195" spans="3:3" x14ac:dyDescent="0.3">
      <c r="C195" s="1"/>
    </row>
    <row r="196" spans="3:3" x14ac:dyDescent="0.3">
      <c r="C196" s="1"/>
    </row>
    <row r="197" spans="3:3" x14ac:dyDescent="0.3">
      <c r="C197" s="1"/>
    </row>
    <row r="198" spans="3:3" x14ac:dyDescent="0.3">
      <c r="C198" s="1"/>
    </row>
    <row r="199" spans="3:3" x14ac:dyDescent="0.3">
      <c r="C199" s="1"/>
    </row>
    <row r="200" spans="3:3" x14ac:dyDescent="0.3">
      <c r="C200" s="1"/>
    </row>
    <row r="201" spans="3:3" x14ac:dyDescent="0.3">
      <c r="C201" s="1"/>
    </row>
    <row r="202" spans="3:3" x14ac:dyDescent="0.3">
      <c r="C202" s="1"/>
    </row>
    <row r="203" spans="3:3" x14ac:dyDescent="0.3">
      <c r="C203" s="1"/>
    </row>
    <row r="204" spans="3:3" x14ac:dyDescent="0.3">
      <c r="C204" s="1"/>
    </row>
    <row r="205" spans="3:3" x14ac:dyDescent="0.3">
      <c r="C205" s="1"/>
    </row>
    <row r="206" spans="3:3" x14ac:dyDescent="0.3">
      <c r="C206" s="1"/>
    </row>
    <row r="207" spans="3:3" x14ac:dyDescent="0.3">
      <c r="C207" s="1"/>
    </row>
    <row r="208" spans="3:3" x14ac:dyDescent="0.3">
      <c r="C208" s="1"/>
    </row>
    <row r="209" spans="3:3" x14ac:dyDescent="0.3">
      <c r="C209" s="1"/>
    </row>
    <row r="210" spans="3:3" x14ac:dyDescent="0.3">
      <c r="C210" s="1"/>
    </row>
    <row r="211" spans="3:3" x14ac:dyDescent="0.3">
      <c r="C211" s="1"/>
    </row>
    <row r="212" spans="3:3" x14ac:dyDescent="0.3">
      <c r="C212" s="1"/>
    </row>
    <row r="213" spans="3:3" x14ac:dyDescent="0.3">
      <c r="C213" s="1"/>
    </row>
    <row r="214" spans="3:3" x14ac:dyDescent="0.3">
      <c r="C214" s="1"/>
    </row>
    <row r="215" spans="3:3" x14ac:dyDescent="0.3">
      <c r="C215" s="1"/>
    </row>
    <row r="216" spans="3:3" x14ac:dyDescent="0.3">
      <c r="C216" s="1"/>
    </row>
    <row r="217" spans="3:3" x14ac:dyDescent="0.3">
      <c r="C217" s="1"/>
    </row>
    <row r="218" spans="3:3" x14ac:dyDescent="0.3">
      <c r="C218" s="1"/>
    </row>
    <row r="219" spans="3:3" x14ac:dyDescent="0.3">
      <c r="C219" s="1"/>
    </row>
    <row r="220" spans="3:3" x14ac:dyDescent="0.3">
      <c r="C220" s="1"/>
    </row>
    <row r="221" spans="3:3" x14ac:dyDescent="0.3">
      <c r="C221" s="1"/>
    </row>
    <row r="222" spans="3:3" x14ac:dyDescent="0.3">
      <c r="C222" s="1"/>
    </row>
    <row r="223" spans="3:3" x14ac:dyDescent="0.3">
      <c r="C223" s="1"/>
    </row>
    <row r="224" spans="3:3" x14ac:dyDescent="0.3">
      <c r="C224" s="1"/>
    </row>
    <row r="225" spans="3:3" x14ac:dyDescent="0.3">
      <c r="C225" s="1"/>
    </row>
    <row r="226" spans="3:3" x14ac:dyDescent="0.3">
      <c r="C226" s="1"/>
    </row>
    <row r="227" spans="3:3" x14ac:dyDescent="0.3">
      <c r="C227" s="1"/>
    </row>
    <row r="228" spans="3:3" x14ac:dyDescent="0.3">
      <c r="C228" s="1"/>
    </row>
    <row r="229" spans="3:3" x14ac:dyDescent="0.3">
      <c r="C229" s="1"/>
    </row>
    <row r="230" spans="3:3" x14ac:dyDescent="0.3">
      <c r="C230" s="1"/>
    </row>
    <row r="231" spans="3:3" x14ac:dyDescent="0.3">
      <c r="C231" s="1"/>
    </row>
    <row r="232" spans="3:3" x14ac:dyDescent="0.3">
      <c r="C232" s="1"/>
    </row>
    <row r="233" spans="3:3" x14ac:dyDescent="0.3">
      <c r="C233" s="1"/>
    </row>
    <row r="234" spans="3:3" x14ac:dyDescent="0.3">
      <c r="C234" s="1"/>
    </row>
    <row r="235" spans="3:3" x14ac:dyDescent="0.3">
      <c r="C235" s="1"/>
    </row>
    <row r="236" spans="3:3" x14ac:dyDescent="0.3">
      <c r="C236" s="1"/>
    </row>
    <row r="237" spans="3:3" x14ac:dyDescent="0.3">
      <c r="C237" s="1"/>
    </row>
    <row r="238" spans="3:3" x14ac:dyDescent="0.3">
      <c r="C238" s="1"/>
    </row>
    <row r="239" spans="3:3" x14ac:dyDescent="0.3">
      <c r="C239" s="1"/>
    </row>
    <row r="240" spans="3:3" x14ac:dyDescent="0.3">
      <c r="C240" s="1"/>
    </row>
    <row r="241" spans="3:3" x14ac:dyDescent="0.3">
      <c r="C241" s="1"/>
    </row>
    <row r="242" spans="3:3" x14ac:dyDescent="0.3">
      <c r="C242" s="1"/>
    </row>
    <row r="243" spans="3:3" x14ac:dyDescent="0.3">
      <c r="C243" s="1"/>
    </row>
    <row r="244" spans="3:3" x14ac:dyDescent="0.3">
      <c r="C244" s="1"/>
    </row>
    <row r="245" spans="3:3" x14ac:dyDescent="0.3">
      <c r="C245" s="1"/>
    </row>
    <row r="246" spans="3:3" x14ac:dyDescent="0.3">
      <c r="C246" s="1"/>
    </row>
    <row r="247" spans="3:3" x14ac:dyDescent="0.3">
      <c r="C247" s="1"/>
    </row>
    <row r="248" spans="3:3" x14ac:dyDescent="0.3">
      <c r="C248" s="1"/>
    </row>
    <row r="249" spans="3:3" x14ac:dyDescent="0.3">
      <c r="C249" s="1"/>
    </row>
    <row r="250" spans="3:3" x14ac:dyDescent="0.3">
      <c r="C250" s="1"/>
    </row>
    <row r="251" spans="3:3" x14ac:dyDescent="0.3">
      <c r="C251" s="1"/>
    </row>
    <row r="252" spans="3:3" x14ac:dyDescent="0.3">
      <c r="C252" s="1"/>
    </row>
    <row r="253" spans="3:3" x14ac:dyDescent="0.3">
      <c r="C253" s="1"/>
    </row>
    <row r="254" spans="3:3" x14ac:dyDescent="0.3">
      <c r="C254" s="1"/>
    </row>
    <row r="255" spans="3:3" x14ac:dyDescent="0.3">
      <c r="C255" s="1"/>
    </row>
    <row r="256" spans="3:3" x14ac:dyDescent="0.3">
      <c r="C256" s="1"/>
    </row>
    <row r="257" spans="3:3" x14ac:dyDescent="0.3">
      <c r="C257" s="1"/>
    </row>
    <row r="258" spans="3:3" x14ac:dyDescent="0.3">
      <c r="C258" s="1"/>
    </row>
    <row r="259" spans="3:3" x14ac:dyDescent="0.3">
      <c r="C259" s="1"/>
    </row>
    <row r="260" spans="3:3" x14ac:dyDescent="0.3">
      <c r="C260" s="1"/>
    </row>
    <row r="261" spans="3:3" x14ac:dyDescent="0.3">
      <c r="C261" s="1"/>
    </row>
    <row r="262" spans="3:3" x14ac:dyDescent="0.3">
      <c r="C262" s="1"/>
    </row>
    <row r="263" spans="3:3" x14ac:dyDescent="0.3">
      <c r="C263" s="1"/>
    </row>
    <row r="264" spans="3:3" x14ac:dyDescent="0.3">
      <c r="C264" s="1"/>
    </row>
    <row r="265" spans="3:3" x14ac:dyDescent="0.3">
      <c r="C265" s="1"/>
    </row>
    <row r="266" spans="3:3" x14ac:dyDescent="0.3">
      <c r="C266" s="1"/>
    </row>
    <row r="267" spans="3:3" x14ac:dyDescent="0.3">
      <c r="C267" s="1"/>
    </row>
    <row r="268" spans="3:3" x14ac:dyDescent="0.3">
      <c r="C268" s="1"/>
    </row>
    <row r="269" spans="3:3" x14ac:dyDescent="0.3">
      <c r="C269" s="1"/>
    </row>
    <row r="270" spans="3:3" x14ac:dyDescent="0.3">
      <c r="C270" s="1"/>
    </row>
    <row r="271" spans="3:3" x14ac:dyDescent="0.3">
      <c r="C271" s="1"/>
    </row>
    <row r="272" spans="3:3" x14ac:dyDescent="0.3">
      <c r="C272" s="1"/>
    </row>
    <row r="273" spans="3:3" x14ac:dyDescent="0.3">
      <c r="C273" s="1"/>
    </row>
    <row r="274" spans="3:3" x14ac:dyDescent="0.3">
      <c r="C274" s="1"/>
    </row>
    <row r="275" spans="3:3" x14ac:dyDescent="0.3">
      <c r="C275" s="1"/>
    </row>
    <row r="276" spans="3:3" x14ac:dyDescent="0.3">
      <c r="C276" s="1"/>
    </row>
    <row r="277" spans="3:3" x14ac:dyDescent="0.3">
      <c r="C277" s="1"/>
    </row>
    <row r="278" spans="3:3" x14ac:dyDescent="0.3">
      <c r="C278" s="1"/>
    </row>
    <row r="279" spans="3:3" x14ac:dyDescent="0.3">
      <c r="C279" s="1"/>
    </row>
    <row r="280" spans="3:3" x14ac:dyDescent="0.3">
      <c r="C280" s="1"/>
    </row>
    <row r="281" spans="3:3" x14ac:dyDescent="0.3">
      <c r="C281" s="1"/>
    </row>
    <row r="282" spans="3:3" x14ac:dyDescent="0.3">
      <c r="C282" s="1"/>
    </row>
    <row r="283" spans="3:3" x14ac:dyDescent="0.3">
      <c r="C283" s="1"/>
    </row>
    <row r="284" spans="3:3" x14ac:dyDescent="0.3">
      <c r="C284" s="1"/>
    </row>
    <row r="285" spans="3:3" x14ac:dyDescent="0.3">
      <c r="C285" s="1"/>
    </row>
    <row r="286" spans="3:3" x14ac:dyDescent="0.3">
      <c r="C286" s="1"/>
    </row>
    <row r="287" spans="3:3" x14ac:dyDescent="0.3">
      <c r="C287" s="1"/>
    </row>
    <row r="288" spans="3:3" x14ac:dyDescent="0.3">
      <c r="C288" s="1"/>
    </row>
    <row r="289" spans="3:3" x14ac:dyDescent="0.3">
      <c r="C289" s="1"/>
    </row>
    <row r="290" spans="3:3" x14ac:dyDescent="0.3">
      <c r="C290" s="1"/>
    </row>
    <row r="291" spans="3:3" x14ac:dyDescent="0.3">
      <c r="C291" s="1"/>
    </row>
    <row r="292" spans="3:3" x14ac:dyDescent="0.3">
      <c r="C292" s="1"/>
    </row>
    <row r="293" spans="3:3" x14ac:dyDescent="0.3">
      <c r="C293" s="1"/>
    </row>
    <row r="294" spans="3:3" x14ac:dyDescent="0.3">
      <c r="C294" s="1"/>
    </row>
    <row r="295" spans="3:3" x14ac:dyDescent="0.3">
      <c r="C295" s="1"/>
    </row>
    <row r="296" spans="3:3" x14ac:dyDescent="0.3">
      <c r="C296" s="1"/>
    </row>
    <row r="297" spans="3:3" x14ac:dyDescent="0.3">
      <c r="C297" s="1"/>
    </row>
    <row r="298" spans="3:3" x14ac:dyDescent="0.3">
      <c r="C298" s="1"/>
    </row>
    <row r="299" spans="3:3" x14ac:dyDescent="0.3">
      <c r="C299" s="1"/>
    </row>
    <row r="300" spans="3:3" x14ac:dyDescent="0.3">
      <c r="C300" s="1"/>
    </row>
    <row r="301" spans="3:3" x14ac:dyDescent="0.3">
      <c r="C301" s="1"/>
    </row>
    <row r="302" spans="3:3" x14ac:dyDescent="0.3">
      <c r="C302" s="1"/>
    </row>
    <row r="303" spans="3:3" x14ac:dyDescent="0.3">
      <c r="C303" s="1"/>
    </row>
    <row r="304" spans="3:3" x14ac:dyDescent="0.3">
      <c r="C304" s="1"/>
    </row>
    <row r="305" spans="3:3" x14ac:dyDescent="0.3">
      <c r="C305" s="1"/>
    </row>
    <row r="306" spans="3:3" x14ac:dyDescent="0.3">
      <c r="C306" s="1"/>
    </row>
    <row r="307" spans="3:3" x14ac:dyDescent="0.3">
      <c r="C307" s="1"/>
    </row>
    <row r="308" spans="3:3" x14ac:dyDescent="0.3">
      <c r="C308" s="1"/>
    </row>
    <row r="309" spans="3:3" x14ac:dyDescent="0.3">
      <c r="C309" s="1"/>
    </row>
    <row r="310" spans="3:3" x14ac:dyDescent="0.3">
      <c r="C310" s="1"/>
    </row>
    <row r="311" spans="3:3" x14ac:dyDescent="0.3">
      <c r="C311" s="1"/>
    </row>
    <row r="312" spans="3:3" x14ac:dyDescent="0.3">
      <c r="C312" s="1"/>
    </row>
    <row r="313" spans="3:3" x14ac:dyDescent="0.3">
      <c r="C313" s="1"/>
    </row>
    <row r="314" spans="3:3" x14ac:dyDescent="0.3">
      <c r="C314" s="1"/>
    </row>
    <row r="315" spans="3:3" x14ac:dyDescent="0.3">
      <c r="C315" s="1"/>
    </row>
    <row r="316" spans="3:3" x14ac:dyDescent="0.3">
      <c r="C316" s="1"/>
    </row>
    <row r="317" spans="3:3" x14ac:dyDescent="0.3">
      <c r="C317" s="1"/>
    </row>
    <row r="318" spans="3:3" x14ac:dyDescent="0.3">
      <c r="C318" s="1"/>
    </row>
    <row r="319" spans="3:3" x14ac:dyDescent="0.3">
      <c r="C319" s="1"/>
    </row>
    <row r="320" spans="3:3" x14ac:dyDescent="0.3">
      <c r="C320" s="1"/>
    </row>
    <row r="321" spans="3:3" x14ac:dyDescent="0.3">
      <c r="C321" s="1"/>
    </row>
    <row r="322" spans="3:3" x14ac:dyDescent="0.3">
      <c r="C322" s="1"/>
    </row>
    <row r="323" spans="3:3" x14ac:dyDescent="0.3">
      <c r="C323" s="1"/>
    </row>
    <row r="324" spans="3:3" x14ac:dyDescent="0.3">
      <c r="C324" s="1"/>
    </row>
    <row r="325" spans="3:3" x14ac:dyDescent="0.3">
      <c r="C325" s="1"/>
    </row>
    <row r="326" spans="3:3" x14ac:dyDescent="0.3">
      <c r="C326" s="1"/>
    </row>
    <row r="327" spans="3:3" x14ac:dyDescent="0.3">
      <c r="C327" s="1"/>
    </row>
    <row r="328" spans="3:3" x14ac:dyDescent="0.3">
      <c r="C328" s="1"/>
    </row>
    <row r="329" spans="3:3" x14ac:dyDescent="0.3">
      <c r="C329" s="1"/>
    </row>
    <row r="330" spans="3:3" x14ac:dyDescent="0.3">
      <c r="C330" s="1"/>
    </row>
    <row r="331" spans="3:3" x14ac:dyDescent="0.3">
      <c r="C331" s="1"/>
    </row>
    <row r="332" spans="3:3" x14ac:dyDescent="0.3">
      <c r="C332" s="1"/>
    </row>
    <row r="333" spans="3:3" x14ac:dyDescent="0.3">
      <c r="C333" s="1"/>
    </row>
    <row r="334" spans="3:3" x14ac:dyDescent="0.3">
      <c r="C334" s="1"/>
    </row>
    <row r="335" spans="3:3" x14ac:dyDescent="0.3">
      <c r="C335" s="1"/>
    </row>
    <row r="336" spans="3:3" x14ac:dyDescent="0.3">
      <c r="C336" s="1"/>
    </row>
    <row r="337" spans="3:3" x14ac:dyDescent="0.3">
      <c r="C337" s="1"/>
    </row>
    <row r="338" spans="3:3" x14ac:dyDescent="0.3">
      <c r="C338" s="1"/>
    </row>
    <row r="339" spans="3:3" x14ac:dyDescent="0.3">
      <c r="C339" s="1"/>
    </row>
    <row r="340" spans="3:3" x14ac:dyDescent="0.3">
      <c r="C340" s="1"/>
    </row>
    <row r="341" spans="3:3" x14ac:dyDescent="0.3">
      <c r="C341" s="1"/>
    </row>
    <row r="342" spans="3:3" x14ac:dyDescent="0.3">
      <c r="C342" s="1"/>
    </row>
    <row r="343" spans="3:3" x14ac:dyDescent="0.3">
      <c r="C343" s="1"/>
    </row>
    <row r="344" spans="3:3" x14ac:dyDescent="0.3">
      <c r="C344" s="1"/>
    </row>
    <row r="345" spans="3:3" x14ac:dyDescent="0.3">
      <c r="C345" s="1"/>
    </row>
    <row r="346" spans="3:3" x14ac:dyDescent="0.3">
      <c r="C346" s="1"/>
    </row>
    <row r="347" spans="3:3" x14ac:dyDescent="0.3">
      <c r="C347" s="1"/>
    </row>
    <row r="348" spans="3:3" x14ac:dyDescent="0.3">
      <c r="C348" s="1"/>
    </row>
    <row r="349" spans="3:3" x14ac:dyDescent="0.3">
      <c r="C349" s="1"/>
    </row>
    <row r="350" spans="3:3" x14ac:dyDescent="0.3">
      <c r="C350" s="1"/>
    </row>
    <row r="351" spans="3:3" x14ac:dyDescent="0.3">
      <c r="C351" s="1"/>
    </row>
    <row r="352" spans="3:3" x14ac:dyDescent="0.3">
      <c r="C352" s="1"/>
    </row>
    <row r="353" spans="3:3" x14ac:dyDescent="0.3">
      <c r="C353" s="1"/>
    </row>
    <row r="354" spans="3:3" x14ac:dyDescent="0.3">
      <c r="C354" s="1"/>
    </row>
    <row r="355" spans="3:3" x14ac:dyDescent="0.3">
      <c r="C355" s="1"/>
    </row>
    <row r="356" spans="3:3" x14ac:dyDescent="0.3">
      <c r="C356" s="1"/>
    </row>
    <row r="357" spans="3:3" x14ac:dyDescent="0.3">
      <c r="C357" s="1"/>
    </row>
    <row r="358" spans="3:3" x14ac:dyDescent="0.3">
      <c r="C358" s="1"/>
    </row>
    <row r="359" spans="3:3" x14ac:dyDescent="0.3">
      <c r="C359" s="1"/>
    </row>
    <row r="360" spans="3:3" x14ac:dyDescent="0.3">
      <c r="C360" s="1"/>
    </row>
    <row r="361" spans="3:3" x14ac:dyDescent="0.3">
      <c r="C361" s="1"/>
    </row>
    <row r="362" spans="3:3" x14ac:dyDescent="0.3">
      <c r="C362" s="1"/>
    </row>
    <row r="363" spans="3:3" x14ac:dyDescent="0.3">
      <c r="C363" s="1"/>
    </row>
    <row r="364" spans="3:3" x14ac:dyDescent="0.3">
      <c r="C364" s="1"/>
    </row>
    <row r="365" spans="3:3" x14ac:dyDescent="0.3">
      <c r="C365" s="1"/>
    </row>
    <row r="366" spans="3:3" x14ac:dyDescent="0.3">
      <c r="C366" s="1"/>
    </row>
    <row r="367" spans="3:3" x14ac:dyDescent="0.3">
      <c r="C367" s="1"/>
    </row>
    <row r="368" spans="3:3" x14ac:dyDescent="0.3">
      <c r="C368" s="1"/>
    </row>
    <row r="369" spans="3:3" x14ac:dyDescent="0.3">
      <c r="C369" s="1"/>
    </row>
    <row r="370" spans="3:3" x14ac:dyDescent="0.3">
      <c r="C370" s="1"/>
    </row>
    <row r="371" spans="3:3" x14ac:dyDescent="0.3">
      <c r="C371" s="1"/>
    </row>
  </sheetData>
  <sortState xmlns:xlrd2="http://schemas.microsoft.com/office/spreadsheetml/2017/richdata2" ref="A2:AC371">
    <sortCondition descending="1" ref="AC2:AC37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D0041-0877-4FC0-94FC-2C47B96BB63C}">
  <dimension ref="A1:AC372"/>
  <sheetViews>
    <sheetView topLeftCell="D1" zoomScale="70" zoomScaleNormal="70" workbookViewId="0">
      <pane ySplit="1" topLeftCell="A336" activePane="bottomLeft" state="frozen"/>
      <selection activeCell="F1" sqref="F1"/>
      <selection pane="bottomLeft" sqref="A1:AC371"/>
    </sheetView>
  </sheetViews>
  <sheetFormatPr defaultRowHeight="14.4" x14ac:dyDescent="0.3"/>
  <cols>
    <col min="1" max="1" width="19.109375" bestFit="1" customWidth="1"/>
    <col min="2" max="2" width="14.88671875" style="1" bestFit="1" customWidth="1"/>
    <col min="3" max="3" width="15.6640625" customWidth="1"/>
    <col min="4" max="4" width="8.44140625" bestFit="1" customWidth="1"/>
    <col min="5" max="5" width="10" bestFit="1" customWidth="1"/>
    <col min="6" max="6" width="8.5546875" bestFit="1" customWidth="1"/>
    <col min="7" max="7" width="23.109375" bestFit="1" customWidth="1"/>
    <col min="8" max="8" width="23.109375" customWidth="1"/>
    <col min="9" max="9" width="11.77734375" bestFit="1" customWidth="1"/>
    <col min="10" max="10" width="11.77734375" customWidth="1"/>
    <col min="11" max="12" width="12.21875" bestFit="1" customWidth="1"/>
    <col min="15" max="15" width="8.5546875" bestFit="1" customWidth="1"/>
    <col min="16" max="16" width="12" bestFit="1" customWidth="1"/>
    <col min="17" max="18" width="10" bestFit="1" customWidth="1"/>
    <col min="19" max="19" width="5.77734375" bestFit="1" customWidth="1"/>
    <col min="20" max="21" width="8" bestFit="1" customWidth="1"/>
    <col min="22" max="25" width="6.77734375" bestFit="1" customWidth="1"/>
    <col min="26" max="26" width="15.33203125" bestFit="1" customWidth="1"/>
    <col min="27" max="28" width="15.33203125" customWidth="1"/>
    <col min="29" max="29" width="6.77734375" customWidth="1"/>
  </cols>
  <sheetData>
    <row r="1" spans="1:29" x14ac:dyDescent="0.3">
      <c r="A1" t="s">
        <v>370</v>
      </c>
      <c r="B1" t="s">
        <v>404</v>
      </c>
      <c r="C1" t="s">
        <v>405</v>
      </c>
      <c r="D1" t="s">
        <v>371</v>
      </c>
      <c r="E1" t="s">
        <v>380</v>
      </c>
      <c r="F1" t="s">
        <v>381</v>
      </c>
      <c r="G1" t="s">
        <v>406</v>
      </c>
      <c r="H1" t="s">
        <v>407</v>
      </c>
      <c r="I1" t="s">
        <v>408</v>
      </c>
      <c r="J1" t="s">
        <v>408</v>
      </c>
      <c r="K1" t="s">
        <v>409</v>
      </c>
      <c r="L1" t="s">
        <v>410</v>
      </c>
      <c r="M1" t="s">
        <v>411</v>
      </c>
      <c r="N1" t="s">
        <v>412</v>
      </c>
      <c r="O1" t="s">
        <v>384</v>
      </c>
      <c r="P1" t="s">
        <v>385</v>
      </c>
      <c r="Q1" t="s">
        <v>386</v>
      </c>
      <c r="R1" t="s">
        <v>387</v>
      </c>
      <c r="S1" t="s">
        <v>388</v>
      </c>
      <c r="T1" t="s">
        <v>389</v>
      </c>
      <c r="U1" t="s">
        <v>390</v>
      </c>
      <c r="V1" t="s">
        <v>391</v>
      </c>
      <c r="W1" t="s">
        <v>392</v>
      </c>
      <c r="X1" t="s">
        <v>393</v>
      </c>
      <c r="Y1" t="s">
        <v>394</v>
      </c>
      <c r="Z1" t="s">
        <v>1096</v>
      </c>
      <c r="AA1" t="s">
        <v>1097</v>
      </c>
      <c r="AB1" t="s">
        <v>1105</v>
      </c>
      <c r="AC1" t="s">
        <v>1088</v>
      </c>
    </row>
    <row r="2" spans="1:29" x14ac:dyDescent="0.3">
      <c r="A2" t="s">
        <v>61</v>
      </c>
      <c r="B2" s="1">
        <f>VLOOKUP(A2,welfare_data!$A$1:$C$379,2,0)</f>
        <v>8675355.13583</v>
      </c>
      <c r="C2" s="1">
        <f>VLOOKUP(A2,welfare_data!$A$1:$C$379,3,0)</f>
        <v>13728172.733200001</v>
      </c>
      <c r="D2" t="s">
        <v>372</v>
      </c>
      <c r="E2">
        <v>12.676</v>
      </c>
      <c r="F2">
        <v>55.587000000000003</v>
      </c>
      <c r="G2" t="str">
        <f>IF(B2&lt;=1000000,"&lt; 1 million",IF(B2&lt;=3000000,"1,000,000 - 3,000,000",IF(B2&lt;=10000000,"3,000,000 - 10,000,000",IF(B2&lt;=30000000,"10,000,000 - 30,000,000",IF(B2&lt;=70000000,"30,000,000 - 70,000,000",IF(B2&lt;=150000000,"70,000,000 - 150,000,000",IF(B2&lt;=400000000,"150,000,000 - 400,000,000","&gt; 400 million")))))))</f>
        <v>3,000,000 - 10,000,000</v>
      </c>
      <c r="H2" t="str">
        <f>IF(C2&lt;=1000000,"&lt; 1 million",IF(C2&lt;=3000000,"1,000,000 - 3,000,000",IF(C2&lt;=10000000,"3,000,000 - 10,000,000",IF(C2&lt;=30000000,"10,000,000 - 30,000,000",IF(C2&lt;=70000000,"30,000,000 - 70,000,000",IF(C2&lt;=150000000,"70,000,000 - 150,000,000",IF(C2&lt;=400000000,"150,000,000 - 400,000,000","&gt; 400 million")))))))</f>
        <v>10,000,000 - 30,000,000</v>
      </c>
      <c r="I2">
        <f>IF(B2&lt;=1000000,1,IF(B2&lt;=3000000,2,IF(B2&lt;=10000000,3,IF(B2&lt;=30000000,4,IF(B2&lt;=70000000,5,IF(B2&lt;=150000000,6,IF(B2&lt;=400000000,7,8)))))))</f>
        <v>3</v>
      </c>
      <c r="J2">
        <f>IF(C2&lt;=1000000,1,IF(C2&lt;=3000000,2,IF(C2&lt;=10000000,3,IF(C2&lt;=30000000,4,IF(C2&lt;=70000000,5,IF(C2&lt;=150000000,6,IF(C2&lt;=400000000,7,8)))))))</f>
        <v>4</v>
      </c>
      <c r="K2">
        <f>(3^(1/8))^I2</f>
        <v>1.5098036484771051</v>
      </c>
      <c r="L2">
        <f>(4^(1/8))^I2</f>
        <v>1.6817928305074288</v>
      </c>
      <c r="M2">
        <f>(3^(1/8))^J2</f>
        <v>1.7320508075688776</v>
      </c>
      <c r="N2">
        <f>(4^(1/8))^J2</f>
        <v>1.9999999999999996</v>
      </c>
      <c r="O2">
        <f>VLOOKUP(A2,site_data_desc!$A$2:$M$380,3,0)</f>
        <v>0</v>
      </c>
      <c r="P2">
        <f>VLOOKUP(A2,site_data_desc!$A$2:$M$380,4,0)</f>
        <v>1.4740499999999999</v>
      </c>
      <c r="Q2">
        <f>VLOOKUP(A2,site_data_desc!$A$2:$M$380,5,0)</f>
        <v>844.39202999999998</v>
      </c>
      <c r="R2">
        <f>VLOOKUP(A2,site_data_desc!$A$2:$M$380,6,0)</f>
        <v>1136.9000000000001</v>
      </c>
      <c r="S2">
        <f>VLOOKUP(A2,site_data_desc!$A$2:$M$380,7,0)</f>
        <v>1</v>
      </c>
      <c r="T2">
        <f>VLOOKUP(A2,site_data_desc!$A$2:$M$380,8,0)</f>
        <v>0.1227</v>
      </c>
      <c r="U2">
        <f>VLOOKUP(A2,site_data_desc!$A$2:$M$380,9,0)</f>
        <v>7.2249999999999995E-2</v>
      </c>
      <c r="V2">
        <f>VLOOKUP(A2,site_data_desc!$A$2:$M$380,10,0)</f>
        <v>1</v>
      </c>
      <c r="W2">
        <f>VLOOKUP(A2,site_data_desc!$A$2:$M$380,11,0)</f>
        <v>0</v>
      </c>
      <c r="X2">
        <f>VLOOKUP(A2,site_data_desc!$A$2:$M$380,12,0)</f>
        <v>0</v>
      </c>
      <c r="Y2">
        <f>VLOOKUP(A2,site_data_desc!$A$2:$M$380,13,0)</f>
        <v>0</v>
      </c>
      <c r="Z2" s="1">
        <f>(C2-B2)/B2</f>
        <v>0.58243351635270901</v>
      </c>
      <c r="AA2" s="1" t="str">
        <f>IF(Z2&lt;0.25,"0-25% increase",IF(Z2&lt;0.5,"26-50% increase",IF(Z2&lt;0.75,"51-75% increase",IF(Z2&lt;1,"75-100% increase",IF(Z2&lt;1.25,"101-125% increase","over 125% increase")))))</f>
        <v>51-75% increase</v>
      </c>
      <c r="AB2" s="3">
        <f>IF(Z2&lt;0.25,1,IF(Z2&lt;0.5,2,IF(Z2&lt;0.75,3,IF(Z2&lt;1,4,IF(Z2&lt;1.25,5,6)))))</f>
        <v>3</v>
      </c>
      <c r="AC2">
        <f>IF(AND(O2=0,S2=1,Z2&gt;0),1,0)</f>
        <v>1</v>
      </c>
    </row>
    <row r="3" spans="1:29" x14ac:dyDescent="0.3">
      <c r="A3" t="s">
        <v>115</v>
      </c>
      <c r="B3" s="1">
        <f>VLOOKUP(A3,welfare_data!$A$1:$C$379,2,0)</f>
        <v>3458113.49737</v>
      </c>
      <c r="C3" s="1">
        <f>VLOOKUP(A3,welfare_data!$A$1:$C$379,3,0)</f>
        <v>5927195.6111599999</v>
      </c>
      <c r="D3" t="s">
        <v>372</v>
      </c>
      <c r="E3">
        <v>11.932</v>
      </c>
      <c r="F3">
        <v>54.570999999999898</v>
      </c>
      <c r="G3" t="str">
        <f t="shared" ref="G3:H66" si="0">IF(B3&lt;=1000000,"&lt; 1 million",IF(B3&lt;=3000000,"1,000,000 - 3,000,000",IF(B3&lt;=10000000,"3,000,000 - 10,000,000",IF(B3&lt;=30000000,"10,000,000 - 30,000,000",IF(B3&lt;=70000000,"30,000,000 - 70,000,000",IF(B3&lt;=150000000,"70,000,000 - 150,000,000",IF(B3&lt;=400000000,"150,000,000 - 400,000,000","&gt; 400 million")))))))</f>
        <v>3,000,000 - 10,000,000</v>
      </c>
      <c r="H3" t="str">
        <f t="shared" si="0"/>
        <v>3,000,000 - 10,000,000</v>
      </c>
      <c r="I3">
        <f t="shared" ref="I3:J66" si="1">IF(B3&lt;=1000000,1,IF(B3&lt;=3000000,2,IF(B3&lt;=10000000,3,IF(B3&lt;=30000000,4,IF(B3&lt;=70000000,5,IF(B3&lt;=150000000,6,IF(B3&lt;=400000000,7,8)))))))</f>
        <v>3</v>
      </c>
      <c r="J3">
        <f t="shared" si="1"/>
        <v>3</v>
      </c>
      <c r="K3">
        <f t="shared" ref="K3:K66" si="2">(3^(1/8))^I3</f>
        <v>1.5098036484771051</v>
      </c>
      <c r="L3">
        <f t="shared" ref="L3:L66" si="3">(4^(1/8))^I3</f>
        <v>1.6817928305074288</v>
      </c>
      <c r="M3">
        <f t="shared" ref="M3:M66" si="4">(3^(1/8))^J3</f>
        <v>1.5098036484771051</v>
      </c>
      <c r="N3">
        <f t="shared" ref="N3:N66" si="5">(4^(1/8))^J3</f>
        <v>1.6817928305074288</v>
      </c>
      <c r="O3">
        <f>VLOOKUP(A3,site_data_desc!$A$2:$M$380,3,0)</f>
        <v>0</v>
      </c>
      <c r="P3">
        <f>VLOOKUP(A3,site_data_desc!$A$2:$M$380,4,0)</f>
        <v>0.14278799</v>
      </c>
      <c r="Q3">
        <f>VLOOKUP(A3,site_data_desc!$A$2:$M$380,5,0)</f>
        <v>78.565398999999999</v>
      </c>
      <c r="R3">
        <f>VLOOKUP(A3,site_data_desc!$A$2:$M$380,6,0)</f>
        <v>40.060699</v>
      </c>
      <c r="S3">
        <f>VLOOKUP(A3,site_data_desc!$A$2:$M$380,7,0)</f>
        <v>1</v>
      </c>
      <c r="T3">
        <f>VLOOKUP(A3,site_data_desc!$A$2:$M$380,8,0)</f>
        <v>4.138E-2</v>
      </c>
      <c r="U3">
        <f>VLOOKUP(A3,site_data_desc!$A$2:$M$380,9,0)</f>
        <v>0.01</v>
      </c>
      <c r="V3">
        <f>VLOOKUP(A3,site_data_desc!$A$2:$M$380,10,0)</f>
        <v>1</v>
      </c>
      <c r="W3">
        <f>VLOOKUP(A3,site_data_desc!$A$2:$M$380,11,0)</f>
        <v>0</v>
      </c>
      <c r="X3">
        <f>VLOOKUP(A3,site_data_desc!$A$2:$M$380,12,0)</f>
        <v>0</v>
      </c>
      <c r="Y3">
        <f>VLOOKUP(A3,site_data_desc!$A$2:$M$380,13,0)</f>
        <v>0</v>
      </c>
      <c r="Z3" s="1">
        <f t="shared" ref="Z3:Z66" si="6">(C3-B3)/B3</f>
        <v>0.71399684124532392</v>
      </c>
      <c r="AA3" s="1" t="str">
        <f t="shared" ref="AA3:AA66" si="7">IF(Z3&lt;0.25,"0-25% increase",IF(Z3&lt;0.5,"26-50% increase",IF(Z3&lt;0.75,"51-75% increase",IF(Z3&lt;1,"75-100% increase",IF(Z3&lt;1.25,"101-125% increase","over 125% increase")))))</f>
        <v>51-75% increase</v>
      </c>
      <c r="AB3" s="3">
        <f t="shared" ref="AB3:AB66" si="8">IF(Z3&lt;0.25,1,IF(Z3&lt;0.5,2,IF(Z3&lt;0.75,3,IF(Z3&lt;1,4,IF(Z3&lt;1.25,5,6)))))</f>
        <v>3</v>
      </c>
      <c r="AC3">
        <f t="shared" ref="AC3:AC66" si="9">IF(AND(O3=0,S3=1,Z3&gt;0),1,0)</f>
        <v>1</v>
      </c>
    </row>
    <row r="4" spans="1:29" x14ac:dyDescent="0.3">
      <c r="A4" t="s">
        <v>20</v>
      </c>
      <c r="B4" s="1">
        <f>VLOOKUP(A4,welfare_data!$A$1:$C$379,2,0)</f>
        <v>54021005.7522</v>
      </c>
      <c r="C4" s="1">
        <f>VLOOKUP(A4,welfare_data!$A$1:$C$379,3,0)</f>
        <v>48119253.802900001</v>
      </c>
      <c r="D4" t="s">
        <v>372</v>
      </c>
      <c r="E4">
        <v>10.2319999999999</v>
      </c>
      <c r="F4">
        <v>56.176000000000002</v>
      </c>
      <c r="G4" t="str">
        <f t="shared" si="0"/>
        <v>30,000,000 - 70,000,000</v>
      </c>
      <c r="H4" t="str">
        <f t="shared" si="0"/>
        <v>30,000,000 - 70,000,000</v>
      </c>
      <c r="I4">
        <f t="shared" si="1"/>
        <v>5</v>
      </c>
      <c r="J4">
        <f t="shared" si="1"/>
        <v>5</v>
      </c>
      <c r="K4">
        <f t="shared" si="2"/>
        <v>1.9870133464215782</v>
      </c>
      <c r="L4">
        <f t="shared" si="3"/>
        <v>2.3784142300054416</v>
      </c>
      <c r="M4">
        <f t="shared" si="4"/>
        <v>1.9870133464215782</v>
      </c>
      <c r="N4">
        <f t="shared" si="5"/>
        <v>2.3784142300054416</v>
      </c>
      <c r="O4">
        <f>VLOOKUP(A4,site_data_desc!$A$2:$M$380,3,0)</f>
        <v>1</v>
      </c>
      <c r="P4">
        <f>VLOOKUP(A4,site_data_desc!$A$2:$M$380,4,0)</f>
        <v>3.7023301000000002</v>
      </c>
      <c r="Q4">
        <f>VLOOKUP(A4,site_data_desc!$A$2:$M$380,5,0)</f>
        <v>2135.8400999999999</v>
      </c>
      <c r="R4">
        <f>VLOOKUP(A4,site_data_desc!$A$2:$M$380,6,0)</f>
        <v>1241.02</v>
      </c>
      <c r="S4">
        <f>VLOOKUP(A4,site_data_desc!$A$2:$M$380,7,0)</f>
        <v>1</v>
      </c>
      <c r="T4">
        <f>VLOOKUP(A4,site_data_desc!$A$2:$M$380,8,0)</f>
        <v>3.8090000000000006E-2</v>
      </c>
      <c r="U4">
        <f>VLOOKUP(A4,site_data_desc!$A$2:$M$380,9,0)</f>
        <v>4.5450000000000004E-2</v>
      </c>
      <c r="V4">
        <f>VLOOKUP(A4,site_data_desc!$A$2:$M$380,10,0)</f>
        <v>1</v>
      </c>
      <c r="W4">
        <f>VLOOKUP(A4,site_data_desc!$A$2:$M$380,11,0)</f>
        <v>0</v>
      </c>
      <c r="X4">
        <f>VLOOKUP(A4,site_data_desc!$A$2:$M$380,12,0)</f>
        <v>0</v>
      </c>
      <c r="Y4">
        <f>VLOOKUP(A4,site_data_desc!$A$2:$M$380,13,0)</f>
        <v>0</v>
      </c>
      <c r="Z4" s="1">
        <f t="shared" si="6"/>
        <v>-0.10924920532527573</v>
      </c>
      <c r="AA4" s="1" t="str">
        <f t="shared" si="7"/>
        <v>0-25% increase</v>
      </c>
      <c r="AB4" s="3">
        <f t="shared" si="8"/>
        <v>1</v>
      </c>
      <c r="AC4">
        <f t="shared" si="9"/>
        <v>0</v>
      </c>
    </row>
    <row r="5" spans="1:29" x14ac:dyDescent="0.3">
      <c r="A5" t="s">
        <v>21</v>
      </c>
      <c r="B5" s="1">
        <f>VLOOKUP(A5,welfare_data!$A$1:$C$379,2,0)</f>
        <v>391815.30176599999</v>
      </c>
      <c r="C5" s="1">
        <f>VLOOKUP(A5,welfare_data!$A$1:$C$379,3,0)</f>
        <v>360410.87057799997</v>
      </c>
      <c r="D5" t="s">
        <v>372</v>
      </c>
      <c r="E5">
        <v>10.2479999999999</v>
      </c>
      <c r="F5">
        <v>56.189</v>
      </c>
      <c r="G5" t="str">
        <f t="shared" si="0"/>
        <v>&lt; 1 million</v>
      </c>
      <c r="H5" t="str">
        <f t="shared" si="0"/>
        <v>&lt; 1 million</v>
      </c>
      <c r="I5">
        <f t="shared" si="1"/>
        <v>1</v>
      </c>
      <c r="J5">
        <f t="shared" si="1"/>
        <v>1</v>
      </c>
      <c r="K5">
        <f t="shared" si="2"/>
        <v>1.1472026904398771</v>
      </c>
      <c r="L5">
        <f t="shared" si="3"/>
        <v>1.189207115002721</v>
      </c>
      <c r="M5">
        <f t="shared" si="4"/>
        <v>1.1472026904398771</v>
      </c>
      <c r="N5">
        <f t="shared" si="5"/>
        <v>1.189207115002721</v>
      </c>
      <c r="O5">
        <f>VLOOKUP(A5,site_data_desc!$A$2:$M$380,3,0)</f>
        <v>1</v>
      </c>
      <c r="P5">
        <f>VLOOKUP(A5,site_data_desc!$A$2:$M$380,4,0)</f>
        <v>2.0886201</v>
      </c>
      <c r="Q5">
        <f>VLOOKUP(A5,site_data_desc!$A$2:$M$380,5,0)</f>
        <v>1976.71</v>
      </c>
      <c r="R5">
        <f>VLOOKUP(A5,site_data_desc!$A$2:$M$380,6,0)</f>
        <v>1154.9399000000001</v>
      </c>
      <c r="S5">
        <f>VLOOKUP(A5,site_data_desc!$A$2:$M$380,7,0)</f>
        <v>2</v>
      </c>
      <c r="T5">
        <f>VLOOKUP(A5,site_data_desc!$A$2:$M$380,8,0)</f>
        <v>8.5430000000000006E-2</v>
      </c>
      <c r="U5">
        <f>VLOOKUP(A5,site_data_desc!$A$2:$M$380,9,0)</f>
        <v>5.6430000000000001E-2</v>
      </c>
      <c r="V5">
        <f>VLOOKUP(A5,site_data_desc!$A$2:$M$380,10,0)</f>
        <v>0</v>
      </c>
      <c r="W5">
        <f>VLOOKUP(A5,site_data_desc!$A$2:$M$380,11,0)</f>
        <v>1</v>
      </c>
      <c r="X5">
        <f>VLOOKUP(A5,site_data_desc!$A$2:$M$380,12,0)</f>
        <v>0</v>
      </c>
      <c r="Y5">
        <f>VLOOKUP(A5,site_data_desc!$A$2:$M$380,13,0)</f>
        <v>0</v>
      </c>
      <c r="Z5" s="1">
        <f t="shared" si="6"/>
        <v>-8.0151109582635383E-2</v>
      </c>
      <c r="AA5" s="1" t="str">
        <f t="shared" si="7"/>
        <v>0-25% increase</v>
      </c>
      <c r="AB5" s="3">
        <f t="shared" si="8"/>
        <v>1</v>
      </c>
      <c r="AC5">
        <f t="shared" si="9"/>
        <v>0</v>
      </c>
    </row>
    <row r="6" spans="1:29" x14ac:dyDescent="0.3">
      <c r="A6" t="s">
        <v>116</v>
      </c>
      <c r="B6" s="1">
        <f>VLOOKUP(A6,welfare_data!$A$1:$C$379,2,0)</f>
        <v>1916329.3507999999</v>
      </c>
      <c r="C6" s="1">
        <f>VLOOKUP(A6,welfare_data!$A$1:$C$379,3,0)</f>
        <v>3234922.3046200001</v>
      </c>
      <c r="D6" t="s">
        <v>372</v>
      </c>
      <c r="E6">
        <v>11.97</v>
      </c>
      <c r="F6">
        <v>54.689</v>
      </c>
      <c r="G6" t="str">
        <f t="shared" si="0"/>
        <v>1,000,000 - 3,000,000</v>
      </c>
      <c r="H6" t="str">
        <f t="shared" si="0"/>
        <v>3,000,000 - 10,000,000</v>
      </c>
      <c r="I6">
        <f t="shared" si="1"/>
        <v>2</v>
      </c>
      <c r="J6">
        <f t="shared" si="1"/>
        <v>3</v>
      </c>
      <c r="K6">
        <f t="shared" si="2"/>
        <v>1.3160740129524926</v>
      </c>
      <c r="L6">
        <f t="shared" si="3"/>
        <v>1.4142135623730949</v>
      </c>
      <c r="M6">
        <f t="shared" si="4"/>
        <v>1.5098036484771051</v>
      </c>
      <c r="N6">
        <f t="shared" si="5"/>
        <v>1.6817928305074288</v>
      </c>
      <c r="O6">
        <f>VLOOKUP(A6,site_data_desc!$A$2:$M$380,3,0)</f>
        <v>0</v>
      </c>
      <c r="P6">
        <f>VLOOKUP(A6,site_data_desc!$A$2:$M$380,4,0)</f>
        <v>2.7014700000000003E-2</v>
      </c>
      <c r="Q6">
        <f>VLOOKUP(A6,site_data_desc!$A$2:$M$380,5,0)</f>
        <v>58.901198999999998</v>
      </c>
      <c r="R6">
        <f>VLOOKUP(A6,site_data_desc!$A$2:$M$380,6,0)</f>
        <v>76.956001000000001</v>
      </c>
      <c r="S6">
        <f>VLOOKUP(A6,site_data_desc!$A$2:$M$380,7,0)</f>
        <v>2</v>
      </c>
      <c r="T6">
        <f>VLOOKUP(A6,site_data_desc!$A$2:$M$380,8,0)</f>
        <v>5.7880000000000001E-2</v>
      </c>
      <c r="U6">
        <f>VLOOKUP(A6,site_data_desc!$A$2:$M$380,9,0)</f>
        <v>3.2000000000000001E-2</v>
      </c>
      <c r="V6">
        <f>VLOOKUP(A6,site_data_desc!$A$2:$M$380,10,0)</f>
        <v>0</v>
      </c>
      <c r="W6">
        <f>VLOOKUP(A6,site_data_desc!$A$2:$M$380,11,0)</f>
        <v>1</v>
      </c>
      <c r="X6">
        <f>VLOOKUP(A6,site_data_desc!$A$2:$M$380,12,0)</f>
        <v>0</v>
      </c>
      <c r="Y6">
        <f>VLOOKUP(A6,site_data_desc!$A$2:$M$380,13,0)</f>
        <v>0</v>
      </c>
      <c r="Z6" s="1">
        <f t="shared" si="6"/>
        <v>0.68808263739713327</v>
      </c>
      <c r="AA6" s="1" t="str">
        <f t="shared" si="7"/>
        <v>51-75% increase</v>
      </c>
      <c r="AB6" s="3">
        <f t="shared" si="8"/>
        <v>3</v>
      </c>
      <c r="AC6">
        <f t="shared" si="9"/>
        <v>0</v>
      </c>
    </row>
    <row r="7" spans="1:29" x14ac:dyDescent="0.3">
      <c r="A7" t="s">
        <v>121</v>
      </c>
      <c r="B7" s="1">
        <f>VLOOKUP(A7,welfare_data!$A$1:$C$379,2,0)</f>
        <v>2753448.83127</v>
      </c>
      <c r="C7" s="1">
        <f>VLOOKUP(A7,welfare_data!$A$1:$C$379,3,0)</f>
        <v>2196429.4107499998</v>
      </c>
      <c r="D7" t="s">
        <v>372</v>
      </c>
      <c r="E7">
        <v>11.8569999999999</v>
      </c>
      <c r="F7">
        <v>55.012</v>
      </c>
      <c r="G7" t="str">
        <f t="shared" si="0"/>
        <v>1,000,000 - 3,000,000</v>
      </c>
      <c r="H7" t="str">
        <f t="shared" si="0"/>
        <v>1,000,000 - 3,000,000</v>
      </c>
      <c r="I7">
        <f t="shared" si="1"/>
        <v>2</v>
      </c>
      <c r="J7">
        <f t="shared" si="1"/>
        <v>2</v>
      </c>
      <c r="K7">
        <f t="shared" si="2"/>
        <v>1.3160740129524926</v>
      </c>
      <c r="L7">
        <f t="shared" si="3"/>
        <v>1.4142135623730949</v>
      </c>
      <c r="M7">
        <f t="shared" si="4"/>
        <v>1.3160740129524926</v>
      </c>
      <c r="N7">
        <f t="shared" si="5"/>
        <v>1.4142135623730949</v>
      </c>
      <c r="O7">
        <f>VLOOKUP(A7,site_data_desc!$A$2:$M$380,3,0)</f>
        <v>1</v>
      </c>
      <c r="P7">
        <f>VLOOKUP(A7,site_data_desc!$A$2:$M$380,4,0)</f>
        <v>0.23618201</v>
      </c>
      <c r="Q7">
        <f>VLOOKUP(A7,site_data_desc!$A$2:$M$380,5,0)</f>
        <v>198.45500000000001</v>
      </c>
      <c r="R7">
        <f>VLOOKUP(A7,site_data_desc!$A$2:$M$380,6,0)</f>
        <v>121.944</v>
      </c>
      <c r="S7">
        <f>VLOOKUP(A7,site_data_desc!$A$2:$M$380,7,0)</f>
        <v>1</v>
      </c>
      <c r="T7">
        <f>VLOOKUP(A7,site_data_desc!$A$2:$M$380,8,0)</f>
        <v>0.01</v>
      </c>
      <c r="U7">
        <f>VLOOKUP(A7,site_data_desc!$A$2:$M$380,9,0)</f>
        <v>1.43E-2</v>
      </c>
      <c r="V7">
        <f>VLOOKUP(A7,site_data_desc!$A$2:$M$380,10,0)</f>
        <v>1</v>
      </c>
      <c r="W7">
        <f>VLOOKUP(A7,site_data_desc!$A$2:$M$380,11,0)</f>
        <v>0</v>
      </c>
      <c r="X7">
        <f>VLOOKUP(A7,site_data_desc!$A$2:$M$380,12,0)</f>
        <v>0</v>
      </c>
      <c r="Y7">
        <f>VLOOKUP(A7,site_data_desc!$A$2:$M$380,13,0)</f>
        <v>0</v>
      </c>
      <c r="Z7" s="1">
        <f t="shared" si="6"/>
        <v>-0.20229880947636156</v>
      </c>
      <c r="AA7" s="1" t="str">
        <f t="shared" si="7"/>
        <v>0-25% increase</v>
      </c>
      <c r="AB7" s="3">
        <f t="shared" si="8"/>
        <v>1</v>
      </c>
      <c r="AC7">
        <f t="shared" si="9"/>
        <v>0</v>
      </c>
    </row>
    <row r="8" spans="1:29" x14ac:dyDescent="0.3">
      <c r="A8" t="s">
        <v>22</v>
      </c>
      <c r="B8" s="1">
        <f>VLOOKUP(A8,welfare_data!$A$1:$C$379,2,0)</f>
        <v>2634660.47486</v>
      </c>
      <c r="C8" s="1">
        <f>VLOOKUP(A8,welfare_data!$A$1:$C$379,3,0)</f>
        <v>2428567.4314299999</v>
      </c>
      <c r="D8" t="s">
        <v>372</v>
      </c>
      <c r="E8">
        <v>10.249000000000001</v>
      </c>
      <c r="F8">
        <v>56.088000000000001</v>
      </c>
      <c r="G8" t="str">
        <f t="shared" si="0"/>
        <v>1,000,000 - 3,000,000</v>
      </c>
      <c r="H8" t="str">
        <f t="shared" si="0"/>
        <v>1,000,000 - 3,000,000</v>
      </c>
      <c r="I8">
        <f t="shared" si="1"/>
        <v>2</v>
      </c>
      <c r="J8">
        <f t="shared" si="1"/>
        <v>2</v>
      </c>
      <c r="K8">
        <f t="shared" si="2"/>
        <v>1.3160740129524926</v>
      </c>
      <c r="L8">
        <f t="shared" si="3"/>
        <v>1.4142135623730949</v>
      </c>
      <c r="M8">
        <f t="shared" si="4"/>
        <v>1.3160740129524926</v>
      </c>
      <c r="N8">
        <f t="shared" si="5"/>
        <v>1.4142135623730949</v>
      </c>
      <c r="O8">
        <f>VLOOKUP(A8,site_data_desc!$A$2:$M$380,3,0)</f>
        <v>1</v>
      </c>
      <c r="P8">
        <f>VLOOKUP(A8,site_data_desc!$A$2:$M$380,4,0)</f>
        <v>0.227657</v>
      </c>
      <c r="Q8">
        <f>VLOOKUP(A8,site_data_desc!$A$2:$M$380,5,0)</f>
        <v>600.49901999999997</v>
      </c>
      <c r="R8">
        <f>VLOOKUP(A8,site_data_desc!$A$2:$M$380,6,0)</f>
        <v>952.21502999999996</v>
      </c>
      <c r="S8">
        <f>VLOOKUP(A8,site_data_desc!$A$2:$M$380,7,0)</f>
        <v>1</v>
      </c>
      <c r="T8">
        <f>VLOOKUP(A8,site_data_desc!$A$2:$M$380,8,0)</f>
        <v>4.7920000000000004E-2</v>
      </c>
      <c r="U8">
        <f>VLOOKUP(A8,site_data_desc!$A$2:$M$380,9,0)</f>
        <v>2.017E-2</v>
      </c>
      <c r="V8">
        <f>VLOOKUP(A8,site_data_desc!$A$2:$M$380,10,0)</f>
        <v>1</v>
      </c>
      <c r="W8">
        <f>VLOOKUP(A8,site_data_desc!$A$2:$M$380,11,0)</f>
        <v>0</v>
      </c>
      <c r="X8">
        <f>VLOOKUP(A8,site_data_desc!$A$2:$M$380,12,0)</f>
        <v>0</v>
      </c>
      <c r="Y8">
        <f>VLOOKUP(A8,site_data_desc!$A$2:$M$380,13,0)</f>
        <v>0</v>
      </c>
      <c r="Z8" s="1">
        <f t="shared" si="6"/>
        <v>-7.8223758012292421E-2</v>
      </c>
      <c r="AA8" s="1" t="str">
        <f t="shared" si="7"/>
        <v>0-25% increase</v>
      </c>
      <c r="AB8" s="3">
        <f t="shared" si="8"/>
        <v>1</v>
      </c>
      <c r="AC8">
        <f t="shared" si="9"/>
        <v>0</v>
      </c>
    </row>
    <row r="9" spans="1:29" x14ac:dyDescent="0.3">
      <c r="A9" t="s">
        <v>47</v>
      </c>
      <c r="B9" s="1">
        <f>VLOOKUP(A9,welfare_data!$A$1:$C$379,2,0)</f>
        <v>3114035.5243899999</v>
      </c>
      <c r="C9" s="1">
        <f>VLOOKUP(A9,welfare_data!$A$1:$C$379,3,0)</f>
        <v>2987316.3596299998</v>
      </c>
      <c r="D9" t="s">
        <v>372</v>
      </c>
      <c r="E9">
        <v>9.798</v>
      </c>
      <c r="F9">
        <v>54.898000000000003</v>
      </c>
      <c r="G9" t="str">
        <f t="shared" si="0"/>
        <v>3,000,000 - 10,000,000</v>
      </c>
      <c r="H9" t="str">
        <f t="shared" si="0"/>
        <v>1,000,000 - 3,000,000</v>
      </c>
      <c r="I9">
        <f t="shared" si="1"/>
        <v>3</v>
      </c>
      <c r="J9">
        <f t="shared" si="1"/>
        <v>2</v>
      </c>
      <c r="K9">
        <f t="shared" si="2"/>
        <v>1.5098036484771051</v>
      </c>
      <c r="L9">
        <f t="shared" si="3"/>
        <v>1.6817928305074288</v>
      </c>
      <c r="M9">
        <f t="shared" si="4"/>
        <v>1.3160740129524926</v>
      </c>
      <c r="N9">
        <f t="shared" si="5"/>
        <v>1.4142135623730949</v>
      </c>
      <c r="O9">
        <f>VLOOKUP(A9,site_data_desc!$A$2:$M$380,3,0)</f>
        <v>1</v>
      </c>
      <c r="P9">
        <f>VLOOKUP(A9,site_data_desc!$A$2:$M$380,4,0)</f>
        <v>1.1597299999999999</v>
      </c>
      <c r="Q9">
        <f>VLOOKUP(A9,site_data_desc!$A$2:$M$380,5,0)</f>
        <v>479.17401000000001</v>
      </c>
      <c r="R9">
        <f>VLOOKUP(A9,site_data_desc!$A$2:$M$380,6,0)</f>
        <v>255.16900999999999</v>
      </c>
      <c r="S9">
        <f>VLOOKUP(A9,site_data_desc!$A$2:$M$380,7,0)</f>
        <v>1</v>
      </c>
      <c r="T9">
        <f>VLOOKUP(A9,site_data_desc!$A$2:$M$380,8,0)</f>
        <v>3.4479999999999997E-2</v>
      </c>
      <c r="U9">
        <f>VLOOKUP(A9,site_data_desc!$A$2:$M$380,9,0)</f>
        <v>2.1430000000000001E-2</v>
      </c>
      <c r="V9">
        <f>VLOOKUP(A9,site_data_desc!$A$2:$M$380,10,0)</f>
        <v>1</v>
      </c>
      <c r="W9">
        <f>VLOOKUP(A9,site_data_desc!$A$2:$M$380,11,0)</f>
        <v>0</v>
      </c>
      <c r="X9">
        <f>VLOOKUP(A9,site_data_desc!$A$2:$M$380,12,0)</f>
        <v>0</v>
      </c>
      <c r="Y9">
        <f>VLOOKUP(A9,site_data_desc!$A$2:$M$380,13,0)</f>
        <v>0</v>
      </c>
      <c r="Z9" s="1">
        <f t="shared" si="6"/>
        <v>-4.0692909174445832E-2</v>
      </c>
      <c r="AA9" s="1" t="str">
        <f t="shared" si="7"/>
        <v>0-25% increase</v>
      </c>
      <c r="AB9" s="3">
        <f t="shared" si="8"/>
        <v>1</v>
      </c>
      <c r="AC9">
        <f t="shared" si="9"/>
        <v>0</v>
      </c>
    </row>
    <row r="10" spans="1:29" x14ac:dyDescent="0.3">
      <c r="A10" t="s">
        <v>14</v>
      </c>
      <c r="B10" s="1">
        <f>VLOOKUP(A10,welfare_data!$A$1:$C$379,2,0)</f>
        <v>904579.80517199996</v>
      </c>
      <c r="C10" s="1">
        <f>VLOOKUP(A10,welfare_data!$A$1:$C$379,3,0)</f>
        <v>788089.87957400002</v>
      </c>
      <c r="D10" t="s">
        <v>372</v>
      </c>
      <c r="E10">
        <v>10.718</v>
      </c>
      <c r="F10">
        <v>56.530999999999899</v>
      </c>
      <c r="G10" t="str">
        <f t="shared" si="0"/>
        <v>&lt; 1 million</v>
      </c>
      <c r="H10" t="str">
        <f t="shared" si="0"/>
        <v>&lt; 1 million</v>
      </c>
      <c r="I10">
        <f t="shared" si="1"/>
        <v>1</v>
      </c>
      <c r="J10">
        <f t="shared" si="1"/>
        <v>1</v>
      </c>
      <c r="K10">
        <f t="shared" si="2"/>
        <v>1.1472026904398771</v>
      </c>
      <c r="L10">
        <f t="shared" si="3"/>
        <v>1.189207115002721</v>
      </c>
      <c r="M10">
        <f t="shared" si="4"/>
        <v>1.1472026904398771</v>
      </c>
      <c r="N10">
        <f t="shared" si="5"/>
        <v>1.189207115002721</v>
      </c>
      <c r="O10">
        <f>VLOOKUP(A10,site_data_desc!$A$2:$M$380,3,0)</f>
        <v>1</v>
      </c>
      <c r="P10">
        <f>VLOOKUP(A10,site_data_desc!$A$2:$M$380,4,0)</f>
        <v>4.9415501000000001E-2</v>
      </c>
      <c r="Q10">
        <f>VLOOKUP(A10,site_data_desc!$A$2:$M$380,5,0)</f>
        <v>28.655701000000001</v>
      </c>
      <c r="R10">
        <f>VLOOKUP(A10,site_data_desc!$A$2:$M$380,6,0)</f>
        <v>34.234000999999999</v>
      </c>
      <c r="S10">
        <f>VLOOKUP(A10,site_data_desc!$A$2:$M$380,7,0)</f>
        <v>1</v>
      </c>
      <c r="T10">
        <f>VLOOKUP(A10,site_data_desc!$A$2:$M$380,8,0)</f>
        <v>5.4729999999999994E-2</v>
      </c>
      <c r="U10">
        <f>VLOOKUP(A10,site_data_desc!$A$2:$M$380,9,0)</f>
        <v>3.4000000000000002E-2</v>
      </c>
      <c r="V10">
        <f>VLOOKUP(A10,site_data_desc!$A$2:$M$380,10,0)</f>
        <v>1</v>
      </c>
      <c r="W10">
        <f>VLOOKUP(A10,site_data_desc!$A$2:$M$380,11,0)</f>
        <v>0</v>
      </c>
      <c r="X10">
        <f>VLOOKUP(A10,site_data_desc!$A$2:$M$380,12,0)</f>
        <v>0</v>
      </c>
      <c r="Y10">
        <f>VLOOKUP(A10,site_data_desc!$A$2:$M$380,13,0)</f>
        <v>0</v>
      </c>
      <c r="Z10" s="1">
        <f t="shared" si="6"/>
        <v>-0.1287779419040315</v>
      </c>
      <c r="AA10" s="1" t="str">
        <f t="shared" si="7"/>
        <v>0-25% increase</v>
      </c>
      <c r="AB10" s="3">
        <f t="shared" si="8"/>
        <v>1</v>
      </c>
      <c r="AC10">
        <f t="shared" si="9"/>
        <v>0</v>
      </c>
    </row>
    <row r="11" spans="1:29" x14ac:dyDescent="0.3">
      <c r="A11" t="s">
        <v>98</v>
      </c>
      <c r="B11" s="1">
        <f>VLOOKUP(A11,welfare_data!$A$1:$C$379,2,0)</f>
        <v>37688.886518699997</v>
      </c>
      <c r="C11" s="1">
        <f>VLOOKUP(A11,welfare_data!$A$1:$C$379,3,0)</f>
        <v>60572.7385975</v>
      </c>
      <c r="D11" t="s">
        <v>372</v>
      </c>
      <c r="E11">
        <v>12.18</v>
      </c>
      <c r="F11">
        <v>55.219999999999899</v>
      </c>
      <c r="G11" t="str">
        <f t="shared" si="0"/>
        <v>&lt; 1 million</v>
      </c>
      <c r="H11" t="str">
        <f t="shared" si="0"/>
        <v>&lt; 1 million</v>
      </c>
      <c r="I11">
        <f t="shared" si="1"/>
        <v>1</v>
      </c>
      <c r="J11">
        <f t="shared" si="1"/>
        <v>1</v>
      </c>
      <c r="K11">
        <f t="shared" si="2"/>
        <v>1.1472026904398771</v>
      </c>
      <c r="L11">
        <f t="shared" si="3"/>
        <v>1.189207115002721</v>
      </c>
      <c r="M11">
        <f t="shared" si="4"/>
        <v>1.1472026904398771</v>
      </c>
      <c r="N11">
        <f t="shared" si="5"/>
        <v>1.189207115002721</v>
      </c>
      <c r="O11">
        <f>VLOOKUP(A11,site_data_desc!$A$2:$M$380,3,0)</f>
        <v>0</v>
      </c>
      <c r="P11">
        <f>VLOOKUP(A11,site_data_desc!$A$2:$M$380,4,0)</f>
        <v>0.143405</v>
      </c>
      <c r="Q11">
        <f>VLOOKUP(A11,site_data_desc!$A$2:$M$380,5,0)</f>
        <v>111.54600000000001</v>
      </c>
      <c r="R11">
        <f>VLOOKUP(A11,site_data_desc!$A$2:$M$380,6,0)</f>
        <v>76.891197000000005</v>
      </c>
      <c r="S11">
        <f>VLOOKUP(A11,site_data_desc!$A$2:$M$380,7,0)</f>
        <v>2</v>
      </c>
      <c r="T11">
        <f>VLOOKUP(A11,site_data_desc!$A$2:$M$380,8,0)</f>
        <v>0.2155</v>
      </c>
      <c r="U11">
        <f>VLOOKUP(A11,site_data_desc!$A$2:$M$380,9,0)</f>
        <v>3.5299999999999998E-2</v>
      </c>
      <c r="V11">
        <f>VLOOKUP(A11,site_data_desc!$A$2:$M$380,10,0)</f>
        <v>0</v>
      </c>
      <c r="W11">
        <f>VLOOKUP(A11,site_data_desc!$A$2:$M$380,11,0)</f>
        <v>1</v>
      </c>
      <c r="X11">
        <f>VLOOKUP(A11,site_data_desc!$A$2:$M$380,12,0)</f>
        <v>0</v>
      </c>
      <c r="Y11">
        <f>VLOOKUP(A11,site_data_desc!$A$2:$M$380,13,0)</f>
        <v>0</v>
      </c>
      <c r="Z11" s="1">
        <f t="shared" si="6"/>
        <v>0.60717771716194857</v>
      </c>
      <c r="AA11" s="1" t="str">
        <f t="shared" si="7"/>
        <v>51-75% increase</v>
      </c>
      <c r="AB11" s="3">
        <f t="shared" si="8"/>
        <v>3</v>
      </c>
      <c r="AC11">
        <f t="shared" si="9"/>
        <v>0</v>
      </c>
    </row>
    <row r="12" spans="1:29" x14ac:dyDescent="0.3">
      <c r="A12" t="s">
        <v>50</v>
      </c>
      <c r="B12" s="1">
        <f>VLOOKUP(A12,welfare_data!$A$1:$C$379,2,0)</f>
        <v>14361578.618000001</v>
      </c>
      <c r="C12" s="1">
        <f>VLOOKUP(A12,welfare_data!$A$1:$C$379,3,0)</f>
        <v>13678066.1062</v>
      </c>
      <c r="D12" t="s">
        <v>372</v>
      </c>
      <c r="E12">
        <v>9.423</v>
      </c>
      <c r="F12">
        <v>55.03</v>
      </c>
      <c r="G12" t="str">
        <f t="shared" si="0"/>
        <v>10,000,000 - 30,000,000</v>
      </c>
      <c r="H12" t="str">
        <f t="shared" si="0"/>
        <v>10,000,000 - 30,000,000</v>
      </c>
      <c r="I12">
        <f t="shared" si="1"/>
        <v>4</v>
      </c>
      <c r="J12">
        <f t="shared" si="1"/>
        <v>4</v>
      </c>
      <c r="K12">
        <f t="shared" si="2"/>
        <v>1.7320508075688776</v>
      </c>
      <c r="L12">
        <f t="shared" si="3"/>
        <v>1.9999999999999996</v>
      </c>
      <c r="M12">
        <f t="shared" si="4"/>
        <v>1.7320508075688776</v>
      </c>
      <c r="N12">
        <f t="shared" si="5"/>
        <v>1.9999999999999996</v>
      </c>
      <c r="O12">
        <f>VLOOKUP(A12,site_data_desc!$A$2:$M$380,3,0)</f>
        <v>1</v>
      </c>
      <c r="P12">
        <f>VLOOKUP(A12,site_data_desc!$A$2:$M$380,4,0)</f>
        <v>0.38704000999999999</v>
      </c>
      <c r="Q12">
        <f>VLOOKUP(A12,site_data_desc!$A$2:$M$380,5,0)</f>
        <v>214.60699</v>
      </c>
      <c r="R12">
        <f>VLOOKUP(A12,site_data_desc!$A$2:$M$380,6,0)</f>
        <v>122.235</v>
      </c>
      <c r="S12">
        <f>VLOOKUP(A12,site_data_desc!$A$2:$M$380,7,0)</f>
        <v>2</v>
      </c>
      <c r="T12">
        <f>VLOOKUP(A12,site_data_desc!$A$2:$M$380,8,0)</f>
        <v>0.18555000000000002</v>
      </c>
      <c r="U12">
        <f>VLOOKUP(A12,site_data_desc!$A$2:$M$380,9,0)</f>
        <v>2.7600000000000003E-2</v>
      </c>
      <c r="V12">
        <f>VLOOKUP(A12,site_data_desc!$A$2:$M$380,10,0)</f>
        <v>0</v>
      </c>
      <c r="W12">
        <f>VLOOKUP(A12,site_data_desc!$A$2:$M$380,11,0)</f>
        <v>1</v>
      </c>
      <c r="X12">
        <f>VLOOKUP(A12,site_data_desc!$A$2:$M$380,12,0)</f>
        <v>0</v>
      </c>
      <c r="Y12">
        <f>VLOOKUP(A12,site_data_desc!$A$2:$M$380,13,0)</f>
        <v>0</v>
      </c>
      <c r="Z12" s="1">
        <f t="shared" si="6"/>
        <v>-4.7593132341546635E-2</v>
      </c>
      <c r="AA12" s="1" t="str">
        <f t="shared" si="7"/>
        <v>0-25% increase</v>
      </c>
      <c r="AB12" s="3">
        <f t="shared" si="8"/>
        <v>1</v>
      </c>
      <c r="AC12">
        <f t="shared" si="9"/>
        <v>0</v>
      </c>
    </row>
    <row r="13" spans="1:29" x14ac:dyDescent="0.3">
      <c r="A13" t="s">
        <v>48</v>
      </c>
      <c r="B13" s="1">
        <f>VLOOKUP(A13,welfare_data!$A$1:$C$379,2,0)</f>
        <v>463174.64580400003</v>
      </c>
      <c r="C13" s="1">
        <f>VLOOKUP(A13,welfare_data!$A$1:$C$379,3,0)</f>
        <v>442424.78860700002</v>
      </c>
      <c r="D13" t="s">
        <v>372</v>
      </c>
      <c r="E13">
        <v>9.4979999999999905</v>
      </c>
      <c r="F13">
        <v>55.0459999999999</v>
      </c>
      <c r="G13" t="str">
        <f t="shared" si="0"/>
        <v>&lt; 1 million</v>
      </c>
      <c r="H13" t="str">
        <f t="shared" si="0"/>
        <v>&lt; 1 million</v>
      </c>
      <c r="I13">
        <f t="shared" si="1"/>
        <v>1</v>
      </c>
      <c r="J13">
        <f t="shared" si="1"/>
        <v>1</v>
      </c>
      <c r="K13">
        <f t="shared" si="2"/>
        <v>1.1472026904398771</v>
      </c>
      <c r="L13">
        <f t="shared" si="3"/>
        <v>1.189207115002721</v>
      </c>
      <c r="M13">
        <f t="shared" si="4"/>
        <v>1.1472026904398771</v>
      </c>
      <c r="N13">
        <f t="shared" si="5"/>
        <v>1.189207115002721</v>
      </c>
      <c r="O13">
        <f>VLOOKUP(A13,site_data_desc!$A$2:$M$380,3,0)</f>
        <v>1</v>
      </c>
      <c r="P13">
        <f>VLOOKUP(A13,site_data_desc!$A$2:$M$380,4,0)</f>
        <v>1.0569100000000001E-2</v>
      </c>
      <c r="Q13">
        <f>VLOOKUP(A13,site_data_desc!$A$2:$M$380,5,0)</f>
        <v>113.96899999999999</v>
      </c>
      <c r="R13">
        <f>VLOOKUP(A13,site_data_desc!$A$2:$M$380,6,0)</f>
        <v>129.30099000000001</v>
      </c>
      <c r="S13">
        <f>VLOOKUP(A13,site_data_desc!$A$2:$M$380,7,0)</f>
        <v>1</v>
      </c>
      <c r="T13">
        <f>VLOOKUP(A13,site_data_desc!$A$2:$M$380,8,0)</f>
        <v>3.3600000000000005E-2</v>
      </c>
      <c r="U13">
        <f>VLOOKUP(A13,site_data_desc!$A$2:$M$380,9,0)</f>
        <v>0.01</v>
      </c>
      <c r="V13">
        <f>VLOOKUP(A13,site_data_desc!$A$2:$M$380,10,0)</f>
        <v>1</v>
      </c>
      <c r="W13">
        <f>VLOOKUP(A13,site_data_desc!$A$2:$M$380,11,0)</f>
        <v>0</v>
      </c>
      <c r="X13">
        <f>VLOOKUP(A13,site_data_desc!$A$2:$M$380,12,0)</f>
        <v>0</v>
      </c>
      <c r="Y13">
        <f>VLOOKUP(A13,site_data_desc!$A$2:$M$380,13,0)</f>
        <v>0</v>
      </c>
      <c r="Z13" s="1">
        <f t="shared" si="6"/>
        <v>-4.4799207782588016E-2</v>
      </c>
      <c r="AA13" s="1" t="str">
        <f t="shared" si="7"/>
        <v>0-25% increase</v>
      </c>
      <c r="AB13" s="3">
        <f t="shared" si="8"/>
        <v>1</v>
      </c>
      <c r="AC13">
        <f t="shared" si="9"/>
        <v>0</v>
      </c>
    </row>
    <row r="14" spans="1:29" x14ac:dyDescent="0.3">
      <c r="A14" t="s">
        <v>95</v>
      </c>
      <c r="B14" s="1">
        <f>VLOOKUP(A14,welfare_data!$A$1:$C$379,2,0)</f>
        <v>2419394.9422399998</v>
      </c>
      <c r="C14" s="1">
        <f>VLOOKUP(A14,welfare_data!$A$1:$C$379,3,0)</f>
        <v>1980281.55403</v>
      </c>
      <c r="D14" t="s">
        <v>372</v>
      </c>
      <c r="E14">
        <v>11.6969999999999</v>
      </c>
      <c r="F14">
        <v>55.719999999999899</v>
      </c>
      <c r="G14" t="str">
        <f t="shared" si="0"/>
        <v>1,000,000 - 3,000,000</v>
      </c>
      <c r="H14" t="str">
        <f t="shared" si="0"/>
        <v>1,000,000 - 3,000,000</v>
      </c>
      <c r="I14">
        <f t="shared" si="1"/>
        <v>2</v>
      </c>
      <c r="J14">
        <f t="shared" si="1"/>
        <v>2</v>
      </c>
      <c r="K14">
        <f t="shared" si="2"/>
        <v>1.3160740129524926</v>
      </c>
      <c r="L14">
        <f t="shared" si="3"/>
        <v>1.4142135623730949</v>
      </c>
      <c r="M14">
        <f t="shared" si="4"/>
        <v>1.3160740129524926</v>
      </c>
      <c r="N14">
        <f t="shared" si="5"/>
        <v>1.4142135623730949</v>
      </c>
      <c r="O14">
        <f>VLOOKUP(A14,site_data_desc!$A$2:$M$380,3,0)</f>
        <v>1</v>
      </c>
      <c r="P14">
        <f>VLOOKUP(A14,site_data_desc!$A$2:$M$380,4,0)</f>
        <v>0.98865997000000005</v>
      </c>
      <c r="Q14">
        <f>VLOOKUP(A14,site_data_desc!$A$2:$M$380,5,0)</f>
        <v>284.00299000000001</v>
      </c>
      <c r="R14">
        <f>VLOOKUP(A14,site_data_desc!$A$2:$M$380,6,0)</f>
        <v>182.74299999999999</v>
      </c>
      <c r="S14">
        <f>VLOOKUP(A14,site_data_desc!$A$2:$M$380,7,0)</f>
        <v>1</v>
      </c>
      <c r="T14">
        <f>VLOOKUP(A14,site_data_desc!$A$2:$M$380,8,0)</f>
        <v>5.0349999999999999E-2</v>
      </c>
      <c r="U14">
        <f>VLOOKUP(A14,site_data_desc!$A$2:$M$380,9,0)</f>
        <v>4.9500000000000004E-3</v>
      </c>
      <c r="V14">
        <f>VLOOKUP(A14,site_data_desc!$A$2:$M$380,10,0)</f>
        <v>1</v>
      </c>
      <c r="W14">
        <f>VLOOKUP(A14,site_data_desc!$A$2:$M$380,11,0)</f>
        <v>0</v>
      </c>
      <c r="X14">
        <f>VLOOKUP(A14,site_data_desc!$A$2:$M$380,12,0)</f>
        <v>0</v>
      </c>
      <c r="Y14">
        <f>VLOOKUP(A14,site_data_desc!$A$2:$M$380,13,0)</f>
        <v>0</v>
      </c>
      <c r="Z14" s="1">
        <f t="shared" si="6"/>
        <v>-0.18149719193983521</v>
      </c>
      <c r="AA14" s="1" t="str">
        <f t="shared" si="7"/>
        <v>0-25% increase</v>
      </c>
      <c r="AB14" s="3">
        <f t="shared" si="8"/>
        <v>1</v>
      </c>
      <c r="AC14">
        <f t="shared" si="9"/>
        <v>0</v>
      </c>
    </row>
    <row r="15" spans="1:29" x14ac:dyDescent="0.3">
      <c r="A15" t="s">
        <v>102</v>
      </c>
      <c r="B15" s="1">
        <f>VLOOKUP(A15,welfare_data!$A$1:$C$379,2,0)</f>
        <v>2235901.28939</v>
      </c>
      <c r="C15" s="1">
        <f>VLOOKUP(A15,welfare_data!$A$1:$C$379,3,0)</f>
        <v>1948066.88589</v>
      </c>
      <c r="D15" t="s">
        <v>372</v>
      </c>
      <c r="E15">
        <v>11.1519999999999</v>
      </c>
      <c r="F15">
        <v>55.32</v>
      </c>
      <c r="G15" t="str">
        <f t="shared" si="0"/>
        <v>1,000,000 - 3,000,000</v>
      </c>
      <c r="H15" t="str">
        <f t="shared" si="0"/>
        <v>1,000,000 - 3,000,000</v>
      </c>
      <c r="I15">
        <f t="shared" si="1"/>
        <v>2</v>
      </c>
      <c r="J15">
        <f t="shared" si="1"/>
        <v>2</v>
      </c>
      <c r="K15">
        <f t="shared" si="2"/>
        <v>1.3160740129524926</v>
      </c>
      <c r="L15">
        <f t="shared" si="3"/>
        <v>1.4142135623730949</v>
      </c>
      <c r="M15">
        <f t="shared" si="4"/>
        <v>1.3160740129524926</v>
      </c>
      <c r="N15">
        <f t="shared" si="5"/>
        <v>1.4142135623730949</v>
      </c>
      <c r="O15">
        <f>VLOOKUP(A15,site_data_desc!$A$2:$M$380,3,0)</f>
        <v>1</v>
      </c>
      <c r="P15">
        <f>VLOOKUP(A15,site_data_desc!$A$2:$M$380,4,0)</f>
        <v>0.780802</v>
      </c>
      <c r="Q15">
        <f>VLOOKUP(A15,site_data_desc!$A$2:$M$380,5,0)</f>
        <v>325.25299000000001</v>
      </c>
      <c r="R15">
        <f>VLOOKUP(A15,site_data_desc!$A$2:$M$380,6,0)</f>
        <v>200.44701000000001</v>
      </c>
      <c r="S15">
        <f>VLOOKUP(A15,site_data_desc!$A$2:$M$380,7,0)</f>
        <v>1</v>
      </c>
      <c r="T15">
        <f>VLOOKUP(A15,site_data_desc!$A$2:$M$380,8,0)</f>
        <v>2.8219999999999999E-2</v>
      </c>
      <c r="U15">
        <f>VLOOKUP(A15,site_data_desc!$A$2:$M$380,9,0)</f>
        <v>1.7329999999999998E-2</v>
      </c>
      <c r="V15">
        <f>VLOOKUP(A15,site_data_desc!$A$2:$M$380,10,0)</f>
        <v>1</v>
      </c>
      <c r="W15">
        <f>VLOOKUP(A15,site_data_desc!$A$2:$M$380,11,0)</f>
        <v>0</v>
      </c>
      <c r="X15">
        <f>VLOOKUP(A15,site_data_desc!$A$2:$M$380,12,0)</f>
        <v>0</v>
      </c>
      <c r="Y15">
        <f>VLOOKUP(A15,site_data_desc!$A$2:$M$380,13,0)</f>
        <v>0</v>
      </c>
      <c r="Z15" s="1">
        <f t="shared" si="6"/>
        <v>-0.12873305492771872</v>
      </c>
      <c r="AA15" s="1" t="str">
        <f t="shared" si="7"/>
        <v>0-25% increase</v>
      </c>
      <c r="AB15" s="3">
        <f t="shared" si="8"/>
        <v>1</v>
      </c>
      <c r="AC15">
        <f t="shared" si="9"/>
        <v>0</v>
      </c>
    </row>
    <row r="16" spans="1:29" x14ac:dyDescent="0.3">
      <c r="A16" t="s">
        <v>94</v>
      </c>
      <c r="B16" s="1">
        <f>VLOOKUP(A16,welfare_data!$A$1:$C$379,2,0)</f>
        <v>531727.43748399999</v>
      </c>
      <c r="C16" s="1">
        <f>VLOOKUP(A16,welfare_data!$A$1:$C$379,3,0)</f>
        <v>439498.490788</v>
      </c>
      <c r="D16" t="s">
        <v>372</v>
      </c>
      <c r="E16">
        <v>11.7159999999999</v>
      </c>
      <c r="F16">
        <v>55.953000000000003</v>
      </c>
      <c r="G16" t="str">
        <f t="shared" si="0"/>
        <v>&lt; 1 million</v>
      </c>
      <c r="H16" t="str">
        <f t="shared" si="0"/>
        <v>&lt; 1 million</v>
      </c>
      <c r="I16">
        <f t="shared" si="1"/>
        <v>1</v>
      </c>
      <c r="J16">
        <f t="shared" si="1"/>
        <v>1</v>
      </c>
      <c r="K16">
        <f t="shared" si="2"/>
        <v>1.1472026904398771</v>
      </c>
      <c r="L16">
        <f t="shared" si="3"/>
        <v>1.189207115002721</v>
      </c>
      <c r="M16">
        <f t="shared" si="4"/>
        <v>1.1472026904398771</v>
      </c>
      <c r="N16">
        <f t="shared" si="5"/>
        <v>1.189207115002721</v>
      </c>
      <c r="O16">
        <f>VLOOKUP(A16,site_data_desc!$A$2:$M$380,3,0)</f>
        <v>1</v>
      </c>
      <c r="P16">
        <f>VLOOKUP(A16,site_data_desc!$A$2:$M$380,4,0)</f>
        <v>0.13853599999999999</v>
      </c>
      <c r="Q16">
        <f>VLOOKUP(A16,site_data_desc!$A$2:$M$380,5,0)</f>
        <v>194.446</v>
      </c>
      <c r="R16">
        <f>VLOOKUP(A16,site_data_desc!$A$2:$M$380,6,0)</f>
        <v>207.99799999999999</v>
      </c>
      <c r="S16">
        <f>VLOOKUP(A16,site_data_desc!$A$2:$M$380,7,0)</f>
        <v>1</v>
      </c>
      <c r="T16">
        <f>VLOOKUP(A16,site_data_desc!$A$2:$M$380,8,0)</f>
        <v>3.5499999999999997E-2</v>
      </c>
      <c r="U16">
        <f>VLOOKUP(A16,site_data_desc!$A$2:$M$380,9,0)</f>
        <v>1.2199999999999999E-2</v>
      </c>
      <c r="V16">
        <f>VLOOKUP(A16,site_data_desc!$A$2:$M$380,10,0)</f>
        <v>1</v>
      </c>
      <c r="W16">
        <f>VLOOKUP(A16,site_data_desc!$A$2:$M$380,11,0)</f>
        <v>0</v>
      </c>
      <c r="X16">
        <f>VLOOKUP(A16,site_data_desc!$A$2:$M$380,12,0)</f>
        <v>0</v>
      </c>
      <c r="Y16">
        <f>VLOOKUP(A16,site_data_desc!$A$2:$M$380,13,0)</f>
        <v>0</v>
      </c>
      <c r="Z16" s="1">
        <f t="shared" si="6"/>
        <v>-0.17345154715431668</v>
      </c>
      <c r="AA16" s="1" t="str">
        <f t="shared" si="7"/>
        <v>0-25% increase</v>
      </c>
      <c r="AB16" s="3">
        <f t="shared" si="8"/>
        <v>1</v>
      </c>
      <c r="AC16">
        <f t="shared" si="9"/>
        <v>0</v>
      </c>
    </row>
    <row r="17" spans="1:29" x14ac:dyDescent="0.3">
      <c r="A17" t="s">
        <v>93</v>
      </c>
      <c r="B17" s="1">
        <f>VLOOKUP(A17,welfare_data!$A$1:$C$379,2,0)</f>
        <v>3477099.5272400002</v>
      </c>
      <c r="C17" s="1">
        <f>VLOOKUP(A17,welfare_data!$A$1:$C$379,3,0)</f>
        <v>2874686.5610699998</v>
      </c>
      <c r="D17" t="s">
        <v>372</v>
      </c>
      <c r="E17">
        <v>11.6839999999999</v>
      </c>
      <c r="F17">
        <v>55.945999999999898</v>
      </c>
      <c r="G17" t="str">
        <f t="shared" si="0"/>
        <v>3,000,000 - 10,000,000</v>
      </c>
      <c r="H17" t="str">
        <f t="shared" si="0"/>
        <v>1,000,000 - 3,000,000</v>
      </c>
      <c r="I17">
        <f t="shared" si="1"/>
        <v>3</v>
      </c>
      <c r="J17">
        <f t="shared" si="1"/>
        <v>2</v>
      </c>
      <c r="K17">
        <f t="shared" si="2"/>
        <v>1.5098036484771051</v>
      </c>
      <c r="L17">
        <f t="shared" si="3"/>
        <v>1.6817928305074288</v>
      </c>
      <c r="M17">
        <f t="shared" si="4"/>
        <v>1.3160740129524926</v>
      </c>
      <c r="N17">
        <f t="shared" si="5"/>
        <v>1.4142135623730949</v>
      </c>
      <c r="O17">
        <f>VLOOKUP(A17,site_data_desc!$A$2:$M$380,3,0)</f>
        <v>1</v>
      </c>
      <c r="P17">
        <f>VLOOKUP(A17,site_data_desc!$A$2:$M$380,4,0)</f>
        <v>0.32890600999999997</v>
      </c>
      <c r="Q17">
        <f>VLOOKUP(A17,site_data_desc!$A$2:$M$380,5,0)</f>
        <v>158.92798999999999</v>
      </c>
      <c r="R17">
        <f>VLOOKUP(A17,site_data_desc!$A$2:$M$380,6,0)</f>
        <v>115.23699999999999</v>
      </c>
      <c r="S17">
        <f>VLOOKUP(A17,site_data_desc!$A$2:$M$380,7,0)</f>
        <v>1</v>
      </c>
      <c r="T17">
        <f>VLOOKUP(A17,site_data_desc!$A$2:$M$380,8,0)</f>
        <v>5.8099999999999999E-2</v>
      </c>
      <c r="U17">
        <f>VLOOKUP(A17,site_data_desc!$A$2:$M$380,9,0)</f>
        <v>3.9049999999999994E-2</v>
      </c>
      <c r="V17">
        <f>VLOOKUP(A17,site_data_desc!$A$2:$M$380,10,0)</f>
        <v>1</v>
      </c>
      <c r="W17">
        <f>VLOOKUP(A17,site_data_desc!$A$2:$M$380,11,0)</f>
        <v>0</v>
      </c>
      <c r="X17">
        <f>VLOOKUP(A17,site_data_desc!$A$2:$M$380,12,0)</f>
        <v>0</v>
      </c>
      <c r="Y17">
        <f>VLOOKUP(A17,site_data_desc!$A$2:$M$380,13,0)</f>
        <v>0</v>
      </c>
      <c r="Z17" s="1">
        <f t="shared" si="6"/>
        <v>-0.17325157403480329</v>
      </c>
      <c r="AA17" s="1" t="str">
        <f t="shared" si="7"/>
        <v>0-25% increase</v>
      </c>
      <c r="AB17" s="3">
        <f t="shared" si="8"/>
        <v>1</v>
      </c>
      <c r="AC17">
        <f t="shared" si="9"/>
        <v>0</v>
      </c>
    </row>
    <row r="18" spans="1:29" x14ac:dyDescent="0.3">
      <c r="A18" t="s">
        <v>101</v>
      </c>
      <c r="B18" s="1">
        <f>VLOOKUP(A18,welfare_data!$A$1:$C$379,2,0)</f>
        <v>1573814.8856899999</v>
      </c>
      <c r="C18" s="1">
        <f>VLOOKUP(A18,welfare_data!$A$1:$C$379,3,0)</f>
        <v>1354096.7392299999</v>
      </c>
      <c r="D18" t="s">
        <v>372</v>
      </c>
      <c r="E18">
        <v>11.204000000000001</v>
      </c>
      <c r="F18">
        <v>55.442</v>
      </c>
      <c r="G18" t="str">
        <f t="shared" si="0"/>
        <v>1,000,000 - 3,000,000</v>
      </c>
      <c r="H18" t="str">
        <f t="shared" si="0"/>
        <v>1,000,000 - 3,000,000</v>
      </c>
      <c r="I18">
        <f t="shared" si="1"/>
        <v>2</v>
      </c>
      <c r="J18">
        <f t="shared" si="1"/>
        <v>2</v>
      </c>
      <c r="K18">
        <f t="shared" si="2"/>
        <v>1.3160740129524926</v>
      </c>
      <c r="L18">
        <f t="shared" si="3"/>
        <v>1.4142135623730949</v>
      </c>
      <c r="M18">
        <f t="shared" si="4"/>
        <v>1.3160740129524926</v>
      </c>
      <c r="N18">
        <f t="shared" si="5"/>
        <v>1.4142135623730949</v>
      </c>
      <c r="O18">
        <f>VLOOKUP(A18,site_data_desc!$A$2:$M$380,3,0)</f>
        <v>1</v>
      </c>
      <c r="P18">
        <f>VLOOKUP(A18,site_data_desc!$A$2:$M$380,4,0)</f>
        <v>6.6889999000000006E-2</v>
      </c>
      <c r="Q18">
        <f>VLOOKUP(A18,site_data_desc!$A$2:$M$380,5,0)</f>
        <v>38.276901000000002</v>
      </c>
      <c r="R18">
        <f>VLOOKUP(A18,site_data_desc!$A$2:$M$380,6,0)</f>
        <v>132.422</v>
      </c>
      <c r="S18">
        <f>VLOOKUP(A18,site_data_desc!$A$2:$M$380,7,0)</f>
        <v>1</v>
      </c>
      <c r="T18">
        <f>VLOOKUP(A18,site_data_desc!$A$2:$M$380,8,0)</f>
        <v>6.5450000000000008E-2</v>
      </c>
      <c r="U18">
        <f>VLOOKUP(A18,site_data_desc!$A$2:$M$380,9,0)</f>
        <v>2.5899999999999999E-2</v>
      </c>
      <c r="V18">
        <f>VLOOKUP(A18,site_data_desc!$A$2:$M$380,10,0)</f>
        <v>1</v>
      </c>
      <c r="W18">
        <f>VLOOKUP(A18,site_data_desc!$A$2:$M$380,11,0)</f>
        <v>0</v>
      </c>
      <c r="X18">
        <f>VLOOKUP(A18,site_data_desc!$A$2:$M$380,12,0)</f>
        <v>0</v>
      </c>
      <c r="Y18">
        <f>VLOOKUP(A18,site_data_desc!$A$2:$M$380,13,0)</f>
        <v>0</v>
      </c>
      <c r="Z18" s="1">
        <f t="shared" si="6"/>
        <v>-0.13960863406350996</v>
      </c>
      <c r="AA18" s="1" t="str">
        <f t="shared" si="7"/>
        <v>0-25% increase</v>
      </c>
      <c r="AB18" s="3">
        <f t="shared" si="8"/>
        <v>1</v>
      </c>
      <c r="AC18">
        <f t="shared" si="9"/>
        <v>0</v>
      </c>
    </row>
    <row r="19" spans="1:29" x14ac:dyDescent="0.3">
      <c r="A19" t="s">
        <v>92</v>
      </c>
      <c r="B19" s="1">
        <f>VLOOKUP(A19,welfare_data!$A$1:$C$379,2,0)</f>
        <v>638034.47490999999</v>
      </c>
      <c r="C19" s="1">
        <f>VLOOKUP(A19,welfare_data!$A$1:$C$379,3,0)</f>
        <v>532781.03999399999</v>
      </c>
      <c r="D19" t="s">
        <v>372</v>
      </c>
      <c r="E19">
        <v>11.525</v>
      </c>
      <c r="F19">
        <v>55.906999999999897</v>
      </c>
      <c r="G19" t="str">
        <f t="shared" si="0"/>
        <v>&lt; 1 million</v>
      </c>
      <c r="H19" t="str">
        <f t="shared" si="0"/>
        <v>&lt; 1 million</v>
      </c>
      <c r="I19">
        <f t="shared" si="1"/>
        <v>1</v>
      </c>
      <c r="J19">
        <f t="shared" si="1"/>
        <v>1</v>
      </c>
      <c r="K19">
        <f t="shared" si="2"/>
        <v>1.1472026904398771</v>
      </c>
      <c r="L19">
        <f t="shared" si="3"/>
        <v>1.189207115002721</v>
      </c>
      <c r="M19">
        <f t="shared" si="4"/>
        <v>1.1472026904398771</v>
      </c>
      <c r="N19">
        <f t="shared" si="5"/>
        <v>1.189207115002721</v>
      </c>
      <c r="O19">
        <f>VLOOKUP(A19,site_data_desc!$A$2:$M$380,3,0)</f>
        <v>1</v>
      </c>
      <c r="P19">
        <f>VLOOKUP(A19,site_data_desc!$A$2:$M$380,4,0)</f>
        <v>6.7167900000000003E-2</v>
      </c>
      <c r="Q19">
        <f>VLOOKUP(A19,site_data_desc!$A$2:$M$380,5,0)</f>
        <v>99.522400000000005</v>
      </c>
      <c r="R19">
        <f>VLOOKUP(A19,site_data_desc!$A$2:$M$380,6,0)</f>
        <v>114.375</v>
      </c>
      <c r="S19">
        <f>VLOOKUP(A19,site_data_desc!$A$2:$M$380,7,0)</f>
        <v>1</v>
      </c>
      <c r="T19">
        <f>VLOOKUP(A19,site_data_desc!$A$2:$M$380,8,0)</f>
        <v>3.9280000000000002E-2</v>
      </c>
      <c r="U19">
        <f>VLOOKUP(A19,site_data_desc!$A$2:$M$380,9,0)</f>
        <v>1.367E-2</v>
      </c>
      <c r="V19">
        <f>VLOOKUP(A19,site_data_desc!$A$2:$M$380,10,0)</f>
        <v>1</v>
      </c>
      <c r="W19">
        <f>VLOOKUP(A19,site_data_desc!$A$2:$M$380,11,0)</f>
        <v>0</v>
      </c>
      <c r="X19">
        <f>VLOOKUP(A19,site_data_desc!$A$2:$M$380,12,0)</f>
        <v>0</v>
      </c>
      <c r="Y19">
        <f>VLOOKUP(A19,site_data_desc!$A$2:$M$380,13,0)</f>
        <v>0</v>
      </c>
      <c r="Z19" s="1">
        <f t="shared" si="6"/>
        <v>-0.16496512187816631</v>
      </c>
      <c r="AA19" s="1" t="str">
        <f t="shared" si="7"/>
        <v>0-25% increase</v>
      </c>
      <c r="AB19" s="3">
        <f t="shared" si="8"/>
        <v>1</v>
      </c>
      <c r="AC19">
        <f t="shared" si="9"/>
        <v>0</v>
      </c>
    </row>
    <row r="20" spans="1:29" x14ac:dyDescent="0.3">
      <c r="A20" t="s">
        <v>86</v>
      </c>
      <c r="B20" s="1">
        <f>VLOOKUP(A20,welfare_data!$A$1:$C$379,2,0)</f>
        <v>14587229.980699999</v>
      </c>
      <c r="C20" s="1">
        <f>VLOOKUP(A20,welfare_data!$A$1:$C$379,3,0)</f>
        <v>11159806.593699999</v>
      </c>
      <c r="D20" t="s">
        <v>372</v>
      </c>
      <c r="E20">
        <v>12.363</v>
      </c>
      <c r="F20">
        <v>55.594000000000001</v>
      </c>
      <c r="G20" t="str">
        <f t="shared" si="0"/>
        <v>10,000,000 - 30,000,000</v>
      </c>
      <c r="H20" t="str">
        <f t="shared" si="0"/>
        <v>10,000,000 - 30,000,000</v>
      </c>
      <c r="I20">
        <f t="shared" si="1"/>
        <v>4</v>
      </c>
      <c r="J20">
        <f t="shared" si="1"/>
        <v>4</v>
      </c>
      <c r="K20">
        <f t="shared" si="2"/>
        <v>1.7320508075688776</v>
      </c>
      <c r="L20">
        <f t="shared" si="3"/>
        <v>1.9999999999999996</v>
      </c>
      <c r="M20">
        <f t="shared" si="4"/>
        <v>1.7320508075688776</v>
      </c>
      <c r="N20">
        <f t="shared" si="5"/>
        <v>1.9999999999999996</v>
      </c>
      <c r="O20">
        <f>VLOOKUP(A20,site_data_desc!$A$2:$M$380,3,0)</f>
        <v>1</v>
      </c>
      <c r="P20">
        <f>VLOOKUP(A20,site_data_desc!$A$2:$M$380,4,0)</f>
        <v>1.6423101</v>
      </c>
      <c r="Q20">
        <f>VLOOKUP(A20,site_data_desc!$A$2:$M$380,5,0)</f>
        <v>1305.3199</v>
      </c>
      <c r="R20">
        <f>VLOOKUP(A20,site_data_desc!$A$2:$M$380,6,0)</f>
        <v>1331.9301</v>
      </c>
      <c r="S20">
        <f>VLOOKUP(A20,site_data_desc!$A$2:$M$380,7,0)</f>
        <v>2</v>
      </c>
      <c r="T20">
        <f>VLOOKUP(A20,site_data_desc!$A$2:$M$380,8,0)</f>
        <v>7.571E-2</v>
      </c>
      <c r="U20">
        <f>VLOOKUP(A20,site_data_desc!$A$2:$M$380,9,0)</f>
        <v>5.271E-2</v>
      </c>
      <c r="V20">
        <f>VLOOKUP(A20,site_data_desc!$A$2:$M$380,10,0)</f>
        <v>0</v>
      </c>
      <c r="W20">
        <f>VLOOKUP(A20,site_data_desc!$A$2:$M$380,11,0)</f>
        <v>1</v>
      </c>
      <c r="X20">
        <f>VLOOKUP(A20,site_data_desc!$A$2:$M$380,12,0)</f>
        <v>0</v>
      </c>
      <c r="Y20">
        <f>VLOOKUP(A20,site_data_desc!$A$2:$M$380,13,0)</f>
        <v>0</v>
      </c>
      <c r="Z20" s="1">
        <f t="shared" si="6"/>
        <v>-0.23496053682122917</v>
      </c>
      <c r="AA20" s="1" t="str">
        <f t="shared" si="7"/>
        <v>0-25% increase</v>
      </c>
      <c r="AB20" s="3">
        <f t="shared" si="8"/>
        <v>1</v>
      </c>
      <c r="AC20">
        <f t="shared" si="9"/>
        <v>0</v>
      </c>
    </row>
    <row r="21" spans="1:29" x14ac:dyDescent="0.3">
      <c r="A21" t="s">
        <v>51</v>
      </c>
      <c r="B21" s="1">
        <f>VLOOKUP(A21,welfare_data!$A$1:$C$379,2,0)</f>
        <v>3491873.6104000001</v>
      </c>
      <c r="C21" s="1">
        <f>VLOOKUP(A21,welfare_data!$A$1:$C$379,3,0)</f>
        <v>3248692.54134</v>
      </c>
      <c r="D21" t="s">
        <v>372</v>
      </c>
      <c r="E21">
        <v>9.77</v>
      </c>
      <c r="F21">
        <v>55.566000000000003</v>
      </c>
      <c r="G21" t="str">
        <f t="shared" si="0"/>
        <v>3,000,000 - 10,000,000</v>
      </c>
      <c r="H21" t="str">
        <f t="shared" si="0"/>
        <v>3,000,000 - 10,000,000</v>
      </c>
      <c r="I21">
        <f t="shared" si="1"/>
        <v>3</v>
      </c>
      <c r="J21">
        <f t="shared" si="1"/>
        <v>3</v>
      </c>
      <c r="K21">
        <f t="shared" si="2"/>
        <v>1.5098036484771051</v>
      </c>
      <c r="L21">
        <f t="shared" si="3"/>
        <v>1.6817928305074288</v>
      </c>
      <c r="M21">
        <f t="shared" si="4"/>
        <v>1.5098036484771051</v>
      </c>
      <c r="N21">
        <f t="shared" si="5"/>
        <v>1.6817928305074288</v>
      </c>
      <c r="O21">
        <f>VLOOKUP(A21,site_data_desc!$A$2:$M$380,3,0)</f>
        <v>1</v>
      </c>
      <c r="P21">
        <f>VLOOKUP(A21,site_data_desc!$A$2:$M$380,4,0)</f>
        <v>1.65225</v>
      </c>
      <c r="Q21">
        <f>VLOOKUP(A21,site_data_desc!$A$2:$M$380,5,0)</f>
        <v>581.41498000000001</v>
      </c>
      <c r="R21">
        <f>VLOOKUP(A21,site_data_desc!$A$2:$M$380,6,0)</f>
        <v>355.68900000000002</v>
      </c>
      <c r="S21">
        <f>VLOOKUP(A21,site_data_desc!$A$2:$M$380,7,0)</f>
        <v>1</v>
      </c>
      <c r="T21">
        <f>VLOOKUP(A21,site_data_desc!$A$2:$M$380,8,0)</f>
        <v>1.627E-2</v>
      </c>
      <c r="U21">
        <f>VLOOKUP(A21,site_data_desc!$A$2:$M$380,9,0)</f>
        <v>5.2699999999999995E-3</v>
      </c>
      <c r="V21">
        <f>VLOOKUP(A21,site_data_desc!$A$2:$M$380,10,0)</f>
        <v>1</v>
      </c>
      <c r="W21">
        <f>VLOOKUP(A21,site_data_desc!$A$2:$M$380,11,0)</f>
        <v>0</v>
      </c>
      <c r="X21">
        <f>VLOOKUP(A21,site_data_desc!$A$2:$M$380,12,0)</f>
        <v>0</v>
      </c>
      <c r="Y21">
        <f>VLOOKUP(A21,site_data_desc!$A$2:$M$380,13,0)</f>
        <v>0</v>
      </c>
      <c r="Z21" s="1">
        <f t="shared" si="6"/>
        <v>-6.9642002028860173E-2</v>
      </c>
      <c r="AA21" s="1" t="str">
        <f t="shared" si="7"/>
        <v>0-25% increase</v>
      </c>
      <c r="AB21" s="3">
        <f t="shared" si="8"/>
        <v>1</v>
      </c>
      <c r="AC21">
        <f t="shared" si="9"/>
        <v>0</v>
      </c>
    </row>
    <row r="22" spans="1:29" x14ac:dyDescent="0.3">
      <c r="A22" t="s">
        <v>87</v>
      </c>
      <c r="B22" s="1">
        <f>VLOOKUP(A22,welfare_data!$A$1:$C$379,2,0)</f>
        <v>1615161.1695000001</v>
      </c>
      <c r="C22" s="1">
        <f>VLOOKUP(A22,welfare_data!$A$1:$C$379,3,0)</f>
        <v>2588085.18774</v>
      </c>
      <c r="D22" t="s">
        <v>372</v>
      </c>
      <c r="E22">
        <v>12.3059999999999</v>
      </c>
      <c r="F22">
        <v>55.578000000000003</v>
      </c>
      <c r="G22" t="str">
        <f t="shared" si="0"/>
        <v>1,000,000 - 3,000,000</v>
      </c>
      <c r="H22" t="str">
        <f t="shared" si="0"/>
        <v>1,000,000 - 3,000,000</v>
      </c>
      <c r="I22">
        <f t="shared" si="1"/>
        <v>2</v>
      </c>
      <c r="J22">
        <f t="shared" si="1"/>
        <v>2</v>
      </c>
      <c r="K22">
        <f t="shared" si="2"/>
        <v>1.3160740129524926</v>
      </c>
      <c r="L22">
        <f t="shared" si="3"/>
        <v>1.4142135623730949</v>
      </c>
      <c r="M22">
        <f t="shared" si="4"/>
        <v>1.3160740129524926</v>
      </c>
      <c r="N22">
        <f t="shared" si="5"/>
        <v>1.4142135623730949</v>
      </c>
      <c r="O22">
        <f>VLOOKUP(A22,site_data_desc!$A$2:$M$380,3,0)</f>
        <v>0</v>
      </c>
      <c r="P22">
        <f>VLOOKUP(A22,site_data_desc!$A$2:$M$380,4,0)</f>
        <v>1.5260899999999999</v>
      </c>
      <c r="Q22">
        <f>VLOOKUP(A22,site_data_desc!$A$2:$M$380,5,0)</f>
        <v>1045.78</v>
      </c>
      <c r="R22">
        <f>VLOOKUP(A22,site_data_desc!$A$2:$M$380,6,0)</f>
        <v>928.72900000000004</v>
      </c>
      <c r="S22">
        <f>VLOOKUP(A22,site_data_desc!$A$2:$M$380,7,0)</f>
        <v>1</v>
      </c>
      <c r="T22">
        <f>VLOOKUP(A22,site_data_desc!$A$2:$M$380,8,0)</f>
        <v>8.6660000000000001E-2</v>
      </c>
      <c r="U22">
        <f>VLOOKUP(A22,site_data_desc!$A$2:$M$380,9,0)</f>
        <v>4.6280000000000002E-2</v>
      </c>
      <c r="V22">
        <f>VLOOKUP(A22,site_data_desc!$A$2:$M$380,10,0)</f>
        <v>1</v>
      </c>
      <c r="W22">
        <f>VLOOKUP(A22,site_data_desc!$A$2:$M$380,11,0)</f>
        <v>0</v>
      </c>
      <c r="X22">
        <f>VLOOKUP(A22,site_data_desc!$A$2:$M$380,12,0)</f>
        <v>0</v>
      </c>
      <c r="Y22">
        <f>VLOOKUP(A22,site_data_desc!$A$2:$M$380,13,0)</f>
        <v>0</v>
      </c>
      <c r="Z22" s="1">
        <f t="shared" si="6"/>
        <v>0.60236961896575603</v>
      </c>
      <c r="AA22" s="1" t="str">
        <f t="shared" si="7"/>
        <v>51-75% increase</v>
      </c>
      <c r="AB22" s="3">
        <f t="shared" si="8"/>
        <v>3</v>
      </c>
      <c r="AC22">
        <f t="shared" si="9"/>
        <v>1</v>
      </c>
    </row>
    <row r="23" spans="1:29" x14ac:dyDescent="0.3">
      <c r="A23" t="s">
        <v>88</v>
      </c>
      <c r="B23" s="1">
        <f>VLOOKUP(A23,welfare_data!$A$1:$C$379,2,0)</f>
        <v>3863287.1672</v>
      </c>
      <c r="C23" s="1">
        <f>VLOOKUP(A23,welfare_data!$A$1:$C$379,3,0)</f>
        <v>6206116.2218899997</v>
      </c>
      <c r="D23" t="s">
        <v>372</v>
      </c>
      <c r="E23">
        <v>12.275</v>
      </c>
      <c r="F23">
        <v>55.563000000000002</v>
      </c>
      <c r="G23" t="str">
        <f t="shared" si="0"/>
        <v>3,000,000 - 10,000,000</v>
      </c>
      <c r="H23" t="str">
        <f t="shared" si="0"/>
        <v>3,000,000 - 10,000,000</v>
      </c>
      <c r="I23">
        <f t="shared" si="1"/>
        <v>3</v>
      </c>
      <c r="J23">
        <f t="shared" si="1"/>
        <v>3</v>
      </c>
      <c r="K23">
        <f t="shared" si="2"/>
        <v>1.5098036484771051</v>
      </c>
      <c r="L23">
        <f t="shared" si="3"/>
        <v>1.6817928305074288</v>
      </c>
      <c r="M23">
        <f t="shared" si="4"/>
        <v>1.5098036484771051</v>
      </c>
      <c r="N23">
        <f t="shared" si="5"/>
        <v>1.6817928305074288</v>
      </c>
      <c r="O23">
        <f>VLOOKUP(A23,site_data_desc!$A$2:$M$380,3,0)</f>
        <v>0</v>
      </c>
      <c r="P23">
        <f>VLOOKUP(A23,site_data_desc!$A$2:$M$380,4,0)</f>
        <v>1.4196899000000001</v>
      </c>
      <c r="Q23">
        <f>VLOOKUP(A23,site_data_desc!$A$2:$M$380,5,0)</f>
        <v>971.29796999999996</v>
      </c>
      <c r="R23">
        <f>VLOOKUP(A23,site_data_desc!$A$2:$M$380,6,0)</f>
        <v>696.81597999999997</v>
      </c>
      <c r="S23">
        <f>VLOOKUP(A23,site_data_desc!$A$2:$M$380,7,0)</f>
        <v>1</v>
      </c>
      <c r="T23">
        <f>VLOOKUP(A23,site_data_desc!$A$2:$M$380,8,0)</f>
        <v>5.9040000000000002E-2</v>
      </c>
      <c r="U23">
        <f>VLOOKUP(A23,site_data_desc!$A$2:$M$380,9,0)</f>
        <v>4.718E-2</v>
      </c>
      <c r="V23">
        <f>VLOOKUP(A23,site_data_desc!$A$2:$M$380,10,0)</f>
        <v>1</v>
      </c>
      <c r="W23">
        <f>VLOOKUP(A23,site_data_desc!$A$2:$M$380,11,0)</f>
        <v>0</v>
      </c>
      <c r="X23">
        <f>VLOOKUP(A23,site_data_desc!$A$2:$M$380,12,0)</f>
        <v>0</v>
      </c>
      <c r="Y23">
        <f>VLOOKUP(A23,site_data_desc!$A$2:$M$380,13,0)</f>
        <v>0</v>
      </c>
      <c r="Z23" s="1">
        <f t="shared" si="6"/>
        <v>0.6064340944108525</v>
      </c>
      <c r="AA23" s="1" t="str">
        <f t="shared" si="7"/>
        <v>51-75% increase</v>
      </c>
      <c r="AB23" s="3">
        <f t="shared" si="8"/>
        <v>3</v>
      </c>
      <c r="AC23">
        <f t="shared" si="9"/>
        <v>1</v>
      </c>
    </row>
    <row r="24" spans="1:29" x14ac:dyDescent="0.3">
      <c r="A24" t="s">
        <v>85</v>
      </c>
      <c r="B24" s="1">
        <f>VLOOKUP(A24,welfare_data!$A$1:$C$379,2,0)</f>
        <v>3641805.3597800001</v>
      </c>
      <c r="C24" s="1">
        <f>VLOOKUP(A24,welfare_data!$A$1:$C$379,3,0)</f>
        <v>5201080.13454</v>
      </c>
      <c r="D24" t="s">
        <v>372</v>
      </c>
      <c r="E24">
        <v>14.696</v>
      </c>
      <c r="F24">
        <v>55.104999999999897</v>
      </c>
      <c r="G24" t="str">
        <f t="shared" si="0"/>
        <v>3,000,000 - 10,000,000</v>
      </c>
      <c r="H24" t="str">
        <f t="shared" si="0"/>
        <v>3,000,000 - 10,000,000</v>
      </c>
      <c r="I24">
        <f t="shared" si="1"/>
        <v>3</v>
      </c>
      <c r="J24">
        <f t="shared" si="1"/>
        <v>3</v>
      </c>
      <c r="K24">
        <f t="shared" si="2"/>
        <v>1.5098036484771051</v>
      </c>
      <c r="L24">
        <f t="shared" si="3"/>
        <v>1.6817928305074288</v>
      </c>
      <c r="M24">
        <f t="shared" si="4"/>
        <v>1.5098036484771051</v>
      </c>
      <c r="N24">
        <f t="shared" si="5"/>
        <v>1.6817928305074288</v>
      </c>
      <c r="O24">
        <f>VLOOKUP(A24,site_data_desc!$A$2:$M$380,3,0)</f>
        <v>0</v>
      </c>
      <c r="P24">
        <f>VLOOKUP(A24,site_data_desc!$A$2:$M$380,4,0)</f>
        <v>1.16499</v>
      </c>
      <c r="Q24">
        <f>VLOOKUP(A24,site_data_desc!$A$2:$M$380,5,0)</f>
        <v>413.10199</v>
      </c>
      <c r="R24">
        <f>VLOOKUP(A24,site_data_desc!$A$2:$M$380,6,0)</f>
        <v>178.50200000000001</v>
      </c>
      <c r="S24">
        <f>VLOOKUP(A24,site_data_desc!$A$2:$M$380,7,0)</f>
        <v>1</v>
      </c>
      <c r="T24">
        <f>VLOOKUP(A24,site_data_desc!$A$2:$M$380,8,0)</f>
        <v>6.8000000000000005E-2</v>
      </c>
      <c r="U24">
        <f>VLOOKUP(A24,site_data_desc!$A$2:$M$380,9,0)</f>
        <v>1.0800000000000001E-2</v>
      </c>
      <c r="V24">
        <f>VLOOKUP(A24,site_data_desc!$A$2:$M$380,10,0)</f>
        <v>1</v>
      </c>
      <c r="W24">
        <f>VLOOKUP(A24,site_data_desc!$A$2:$M$380,11,0)</f>
        <v>0</v>
      </c>
      <c r="X24">
        <f>VLOOKUP(A24,site_data_desc!$A$2:$M$380,12,0)</f>
        <v>0</v>
      </c>
      <c r="Y24">
        <f>VLOOKUP(A24,site_data_desc!$A$2:$M$380,13,0)</f>
        <v>0</v>
      </c>
      <c r="Z24" s="1">
        <f t="shared" si="6"/>
        <v>0.4281598330269345</v>
      </c>
      <c r="AA24" s="1" t="str">
        <f t="shared" si="7"/>
        <v>26-50% increase</v>
      </c>
      <c r="AB24" s="3">
        <f t="shared" si="8"/>
        <v>2</v>
      </c>
      <c r="AC24">
        <f t="shared" si="9"/>
        <v>1</v>
      </c>
    </row>
    <row r="25" spans="1:29" x14ac:dyDescent="0.3">
      <c r="A25" t="s">
        <v>110</v>
      </c>
      <c r="B25" s="1">
        <f>VLOOKUP(A25,welfare_data!$A$1:$C$379,2,0)</f>
        <v>552875.08028300002</v>
      </c>
      <c r="C25" s="1">
        <f>VLOOKUP(A25,welfare_data!$A$1:$C$379,3,0)</f>
        <v>483902.53819400002</v>
      </c>
      <c r="D25" t="s">
        <v>372</v>
      </c>
      <c r="E25">
        <v>11.2159999999999</v>
      </c>
      <c r="F25">
        <v>54.712000000000003</v>
      </c>
      <c r="G25" t="str">
        <f t="shared" si="0"/>
        <v>&lt; 1 million</v>
      </c>
      <c r="H25" t="str">
        <f t="shared" si="0"/>
        <v>&lt; 1 million</v>
      </c>
      <c r="I25">
        <f t="shared" si="1"/>
        <v>1</v>
      </c>
      <c r="J25">
        <f t="shared" si="1"/>
        <v>1</v>
      </c>
      <c r="K25">
        <f t="shared" si="2"/>
        <v>1.1472026904398771</v>
      </c>
      <c r="L25">
        <f t="shared" si="3"/>
        <v>1.189207115002721</v>
      </c>
      <c r="M25">
        <f t="shared" si="4"/>
        <v>1.1472026904398771</v>
      </c>
      <c r="N25">
        <f t="shared" si="5"/>
        <v>1.189207115002721</v>
      </c>
      <c r="O25">
        <f>VLOOKUP(A25,site_data_desc!$A$2:$M$380,3,0)</f>
        <v>1</v>
      </c>
      <c r="P25">
        <f>VLOOKUP(A25,site_data_desc!$A$2:$M$380,4,0)</f>
        <v>3.89098E-3</v>
      </c>
      <c r="Q25">
        <f>VLOOKUP(A25,site_data_desc!$A$2:$M$380,5,0)</f>
        <v>32.0396</v>
      </c>
      <c r="R25">
        <f>VLOOKUP(A25,site_data_desc!$A$2:$M$380,6,0)</f>
        <v>23.571400000000001</v>
      </c>
      <c r="S25">
        <f>VLOOKUP(A25,site_data_desc!$A$2:$M$380,7,0)</f>
        <v>1</v>
      </c>
      <c r="T25">
        <f>VLOOKUP(A25,site_data_desc!$A$2:$M$380,8,0)</f>
        <v>2.3199999999999998E-2</v>
      </c>
      <c r="U25">
        <f>VLOOKUP(A25,site_data_desc!$A$2:$M$380,9,0)</f>
        <v>1.8800000000000001E-2</v>
      </c>
      <c r="V25">
        <f>VLOOKUP(A25,site_data_desc!$A$2:$M$380,10,0)</f>
        <v>1</v>
      </c>
      <c r="W25">
        <f>VLOOKUP(A25,site_data_desc!$A$2:$M$380,11,0)</f>
        <v>0</v>
      </c>
      <c r="X25">
        <f>VLOOKUP(A25,site_data_desc!$A$2:$M$380,12,0)</f>
        <v>0</v>
      </c>
      <c r="Y25">
        <f>VLOOKUP(A25,site_data_desc!$A$2:$M$380,13,0)</f>
        <v>0</v>
      </c>
      <c r="Z25" s="1">
        <f t="shared" si="6"/>
        <v>-0.12475248848925337</v>
      </c>
      <c r="AA25" s="1" t="str">
        <f t="shared" si="7"/>
        <v>0-25% increase</v>
      </c>
      <c r="AB25" s="3">
        <f t="shared" si="8"/>
        <v>1</v>
      </c>
      <c r="AC25">
        <f t="shared" si="9"/>
        <v>0</v>
      </c>
    </row>
    <row r="26" spans="1:29" x14ac:dyDescent="0.3">
      <c r="A26" t="s">
        <v>9</v>
      </c>
      <c r="B26" s="1">
        <f>VLOOKUP(A26,welfare_data!$A$1:$C$379,2,0)</f>
        <v>5440446.75887</v>
      </c>
      <c r="C26" s="1">
        <f>VLOOKUP(A26,welfare_data!$A$1:$C$379,3,0)</f>
        <v>5040105.5539100002</v>
      </c>
      <c r="D26" t="s">
        <v>372</v>
      </c>
      <c r="E26">
        <v>9.9179999999999904</v>
      </c>
      <c r="F26">
        <v>55.8569999999999</v>
      </c>
      <c r="G26" t="str">
        <f t="shared" si="0"/>
        <v>3,000,000 - 10,000,000</v>
      </c>
      <c r="H26" t="str">
        <f t="shared" si="0"/>
        <v>3,000,000 - 10,000,000</v>
      </c>
      <c r="I26">
        <f t="shared" si="1"/>
        <v>3</v>
      </c>
      <c r="J26">
        <f t="shared" si="1"/>
        <v>3</v>
      </c>
      <c r="K26">
        <f t="shared" si="2"/>
        <v>1.5098036484771051</v>
      </c>
      <c r="L26">
        <f t="shared" si="3"/>
        <v>1.6817928305074288</v>
      </c>
      <c r="M26">
        <f t="shared" si="4"/>
        <v>1.5098036484771051</v>
      </c>
      <c r="N26">
        <f t="shared" si="5"/>
        <v>1.6817928305074288</v>
      </c>
      <c r="O26">
        <f>VLOOKUP(A26,site_data_desc!$A$2:$M$380,3,0)</f>
        <v>1</v>
      </c>
      <c r="P26">
        <f>VLOOKUP(A26,site_data_desc!$A$2:$M$380,4,0)</f>
        <v>0.52222400000000002</v>
      </c>
      <c r="Q26">
        <f>VLOOKUP(A26,site_data_desc!$A$2:$M$380,5,0)</f>
        <v>473.00900000000001</v>
      </c>
      <c r="R26">
        <f>VLOOKUP(A26,site_data_desc!$A$2:$M$380,6,0)</f>
        <v>241.411</v>
      </c>
      <c r="S26">
        <f>VLOOKUP(A26,site_data_desc!$A$2:$M$380,7,0)</f>
        <v>1</v>
      </c>
      <c r="T26">
        <f>VLOOKUP(A26,site_data_desc!$A$2:$M$380,8,0)</f>
        <v>3.1820000000000001E-2</v>
      </c>
      <c r="U26">
        <f>VLOOKUP(A26,site_data_desc!$A$2:$M$380,9,0)</f>
        <v>0.12918000000000002</v>
      </c>
      <c r="V26">
        <f>VLOOKUP(A26,site_data_desc!$A$2:$M$380,10,0)</f>
        <v>1</v>
      </c>
      <c r="W26">
        <f>VLOOKUP(A26,site_data_desc!$A$2:$M$380,11,0)</f>
        <v>0</v>
      </c>
      <c r="X26">
        <f>VLOOKUP(A26,site_data_desc!$A$2:$M$380,12,0)</f>
        <v>0</v>
      </c>
      <c r="Y26">
        <f>VLOOKUP(A26,site_data_desc!$A$2:$M$380,13,0)</f>
        <v>0</v>
      </c>
      <c r="Z26" s="1">
        <f t="shared" si="6"/>
        <v>-7.3586090022348102E-2</v>
      </c>
      <c r="AA26" s="1" t="str">
        <f t="shared" si="7"/>
        <v>0-25% increase</v>
      </c>
      <c r="AB26" s="3">
        <f t="shared" si="8"/>
        <v>1</v>
      </c>
      <c r="AC26">
        <f t="shared" si="9"/>
        <v>0</v>
      </c>
    </row>
    <row r="27" spans="1:29" x14ac:dyDescent="0.3">
      <c r="A27" t="s">
        <v>23</v>
      </c>
      <c r="B27" s="1">
        <f>VLOOKUP(A27,welfare_data!$A$1:$C$379,2,0)</f>
        <v>1236206.74712</v>
      </c>
      <c r="C27" s="1">
        <f>VLOOKUP(A27,welfare_data!$A$1:$C$379,3,0)</f>
        <v>1146694.4804799999</v>
      </c>
      <c r="D27" t="s">
        <v>372</v>
      </c>
      <c r="E27">
        <v>10.02</v>
      </c>
      <c r="F27">
        <v>55.713999999999899</v>
      </c>
      <c r="G27" t="str">
        <f t="shared" si="0"/>
        <v>1,000,000 - 3,000,000</v>
      </c>
      <c r="H27" t="str">
        <f t="shared" si="0"/>
        <v>1,000,000 - 3,000,000</v>
      </c>
      <c r="I27">
        <f t="shared" si="1"/>
        <v>2</v>
      </c>
      <c r="J27">
        <f t="shared" si="1"/>
        <v>2</v>
      </c>
      <c r="K27">
        <f t="shared" si="2"/>
        <v>1.3160740129524926</v>
      </c>
      <c r="L27">
        <f t="shared" si="3"/>
        <v>1.4142135623730949</v>
      </c>
      <c r="M27">
        <f t="shared" si="4"/>
        <v>1.3160740129524926</v>
      </c>
      <c r="N27">
        <f t="shared" si="5"/>
        <v>1.4142135623730949</v>
      </c>
      <c r="O27">
        <f>VLOOKUP(A27,site_data_desc!$A$2:$M$380,3,0)</f>
        <v>1</v>
      </c>
      <c r="P27">
        <f>VLOOKUP(A27,site_data_desc!$A$2:$M$380,4,0)</f>
        <v>0.26060500999999997</v>
      </c>
      <c r="Q27">
        <f>VLOOKUP(A27,site_data_desc!$A$2:$M$380,5,0)</f>
        <v>90.622398000000004</v>
      </c>
      <c r="R27">
        <f>VLOOKUP(A27,site_data_desc!$A$2:$M$380,6,0)</f>
        <v>72.340300999999997</v>
      </c>
      <c r="S27">
        <f>VLOOKUP(A27,site_data_desc!$A$2:$M$380,7,0)</f>
        <v>1</v>
      </c>
      <c r="T27">
        <f>VLOOKUP(A27,site_data_desc!$A$2:$M$380,8,0)</f>
        <v>2.2179999999999998E-2</v>
      </c>
      <c r="U27">
        <f>VLOOKUP(A27,site_data_desc!$A$2:$M$380,9,0)</f>
        <v>1.4999999999999999E-2</v>
      </c>
      <c r="V27">
        <f>VLOOKUP(A27,site_data_desc!$A$2:$M$380,10,0)</f>
        <v>1</v>
      </c>
      <c r="W27">
        <f>VLOOKUP(A27,site_data_desc!$A$2:$M$380,11,0)</f>
        <v>0</v>
      </c>
      <c r="X27">
        <f>VLOOKUP(A27,site_data_desc!$A$2:$M$380,12,0)</f>
        <v>0</v>
      </c>
      <c r="Y27">
        <f>VLOOKUP(A27,site_data_desc!$A$2:$M$380,13,0)</f>
        <v>0</v>
      </c>
      <c r="Z27" s="1">
        <f t="shared" si="6"/>
        <v>-7.2408815797630477E-2</v>
      </c>
      <c r="AA27" s="1" t="str">
        <f t="shared" si="7"/>
        <v>0-25% increase</v>
      </c>
      <c r="AB27" s="3">
        <f t="shared" si="8"/>
        <v>1</v>
      </c>
      <c r="AC27">
        <f t="shared" si="9"/>
        <v>0</v>
      </c>
    </row>
    <row r="28" spans="1:29" x14ac:dyDescent="0.3">
      <c r="A28" t="s">
        <v>24</v>
      </c>
      <c r="B28" s="1">
        <f>VLOOKUP(A28,welfare_data!$A$1:$C$379,2,0)</f>
        <v>1978491.97319</v>
      </c>
      <c r="C28" s="1">
        <f>VLOOKUP(A28,welfare_data!$A$1:$C$379,3,0)</f>
        <v>3819562.68677</v>
      </c>
      <c r="D28" t="s">
        <v>372</v>
      </c>
      <c r="E28">
        <v>10.067</v>
      </c>
      <c r="F28">
        <v>55.822000000000003</v>
      </c>
      <c r="G28" t="str">
        <f t="shared" si="0"/>
        <v>1,000,000 - 3,000,000</v>
      </c>
      <c r="H28" t="str">
        <f t="shared" si="0"/>
        <v>3,000,000 - 10,000,000</v>
      </c>
      <c r="I28">
        <f t="shared" si="1"/>
        <v>2</v>
      </c>
      <c r="J28">
        <f t="shared" si="1"/>
        <v>3</v>
      </c>
      <c r="K28">
        <f t="shared" si="2"/>
        <v>1.3160740129524926</v>
      </c>
      <c r="L28">
        <f t="shared" si="3"/>
        <v>1.4142135623730949</v>
      </c>
      <c r="M28">
        <f t="shared" si="4"/>
        <v>1.5098036484771051</v>
      </c>
      <c r="N28">
        <f t="shared" si="5"/>
        <v>1.6817928305074288</v>
      </c>
      <c r="O28">
        <f>VLOOKUP(A28,site_data_desc!$A$2:$M$380,3,0)</f>
        <v>0</v>
      </c>
      <c r="P28">
        <f>VLOOKUP(A28,site_data_desc!$A$2:$M$380,4,0)</f>
        <v>4.5103298E-2</v>
      </c>
      <c r="Q28">
        <f>VLOOKUP(A28,site_data_desc!$A$2:$M$380,5,0)</f>
        <v>44.305098999999998</v>
      </c>
      <c r="R28">
        <f>VLOOKUP(A28,site_data_desc!$A$2:$M$380,6,0)</f>
        <v>44.631100000000004</v>
      </c>
      <c r="S28">
        <f>VLOOKUP(A28,site_data_desc!$A$2:$M$380,7,0)</f>
        <v>4</v>
      </c>
      <c r="T28">
        <f>VLOOKUP(A28,site_data_desc!$A$2:$M$380,8,0)</f>
        <v>0.94750000000000001</v>
      </c>
      <c r="U28">
        <f>VLOOKUP(A28,site_data_desc!$A$2:$M$380,9,0)</f>
        <v>3.9170000000000003E-2</v>
      </c>
      <c r="V28">
        <f>VLOOKUP(A28,site_data_desc!$A$2:$M$380,10,0)</f>
        <v>0</v>
      </c>
      <c r="W28">
        <f>VLOOKUP(A28,site_data_desc!$A$2:$M$380,11,0)</f>
        <v>0</v>
      </c>
      <c r="X28">
        <f>VLOOKUP(A28,site_data_desc!$A$2:$M$380,12,0)</f>
        <v>0</v>
      </c>
      <c r="Y28">
        <f>VLOOKUP(A28,site_data_desc!$A$2:$M$380,13,0)</f>
        <v>1</v>
      </c>
      <c r="Z28" s="1">
        <f t="shared" si="6"/>
        <v>0.93054242247521968</v>
      </c>
      <c r="AA28" s="1" t="str">
        <f t="shared" si="7"/>
        <v>75-100% increase</v>
      </c>
      <c r="AB28" s="3">
        <f t="shared" si="8"/>
        <v>4</v>
      </c>
      <c r="AC28">
        <f t="shared" si="9"/>
        <v>0</v>
      </c>
    </row>
    <row r="29" spans="1:29" x14ac:dyDescent="0.3">
      <c r="A29" t="s">
        <v>25</v>
      </c>
      <c r="B29" s="1">
        <f>VLOOKUP(A29,welfare_data!$A$1:$C$379,2,0)</f>
        <v>1865327.99777</v>
      </c>
      <c r="C29" s="1">
        <f>VLOOKUP(A29,welfare_data!$A$1:$C$379,3,0)</f>
        <v>1735360.3077100001</v>
      </c>
      <c r="D29" t="s">
        <v>372</v>
      </c>
      <c r="E29">
        <v>9.8089999999999904</v>
      </c>
      <c r="F29">
        <v>55.677</v>
      </c>
      <c r="G29" t="str">
        <f t="shared" si="0"/>
        <v>1,000,000 - 3,000,000</v>
      </c>
      <c r="H29" t="str">
        <f t="shared" si="0"/>
        <v>1,000,000 - 3,000,000</v>
      </c>
      <c r="I29">
        <f t="shared" si="1"/>
        <v>2</v>
      </c>
      <c r="J29">
        <f t="shared" si="1"/>
        <v>2</v>
      </c>
      <c r="K29">
        <f t="shared" si="2"/>
        <v>1.3160740129524926</v>
      </c>
      <c r="L29">
        <f t="shared" si="3"/>
        <v>1.4142135623730949</v>
      </c>
      <c r="M29">
        <f t="shared" si="4"/>
        <v>1.3160740129524926</v>
      </c>
      <c r="N29">
        <f t="shared" si="5"/>
        <v>1.4142135623730949</v>
      </c>
      <c r="O29">
        <f>VLOOKUP(A29,site_data_desc!$A$2:$M$380,3,0)</f>
        <v>1</v>
      </c>
      <c r="P29">
        <f>VLOOKUP(A29,site_data_desc!$A$2:$M$380,4,0)</f>
        <v>1.5616300000000001E-2</v>
      </c>
      <c r="Q29">
        <f>VLOOKUP(A29,site_data_desc!$A$2:$M$380,5,0)</f>
        <v>60.193199</v>
      </c>
      <c r="R29">
        <f>VLOOKUP(A29,site_data_desc!$A$2:$M$380,6,0)</f>
        <v>95.476401999999993</v>
      </c>
      <c r="S29">
        <f>VLOOKUP(A29,site_data_desc!$A$2:$M$380,7,0)</f>
        <v>1</v>
      </c>
      <c r="T29">
        <f>VLOOKUP(A29,site_data_desc!$A$2:$M$380,8,0)</f>
        <v>2.5170000000000001E-2</v>
      </c>
      <c r="U29">
        <f>VLOOKUP(A29,site_data_desc!$A$2:$M$380,9,0)</f>
        <v>1.4999999999999999E-2</v>
      </c>
      <c r="V29">
        <f>VLOOKUP(A29,site_data_desc!$A$2:$M$380,10,0)</f>
        <v>1</v>
      </c>
      <c r="W29">
        <f>VLOOKUP(A29,site_data_desc!$A$2:$M$380,11,0)</f>
        <v>0</v>
      </c>
      <c r="X29">
        <f>VLOOKUP(A29,site_data_desc!$A$2:$M$380,12,0)</f>
        <v>0</v>
      </c>
      <c r="Y29">
        <f>VLOOKUP(A29,site_data_desc!$A$2:$M$380,13,0)</f>
        <v>0</v>
      </c>
      <c r="Z29" s="1">
        <f t="shared" si="6"/>
        <v>-6.9675515628016271E-2</v>
      </c>
      <c r="AA29" s="1" t="str">
        <f t="shared" si="7"/>
        <v>0-25% increase</v>
      </c>
      <c r="AB29" s="3">
        <f t="shared" si="8"/>
        <v>1</v>
      </c>
      <c r="AC29">
        <f t="shared" si="9"/>
        <v>0</v>
      </c>
    </row>
    <row r="30" spans="1:29" x14ac:dyDescent="0.3">
      <c r="A30" t="s">
        <v>89</v>
      </c>
      <c r="B30" s="1">
        <f>VLOOKUP(A30,welfare_data!$A$1:$C$379,2,0)</f>
        <v>8243490.5300599998</v>
      </c>
      <c r="C30" s="1">
        <f>VLOOKUP(A30,welfare_data!$A$1:$C$379,3,0)</f>
        <v>13304743.7904</v>
      </c>
      <c r="D30" t="s">
        <v>372</v>
      </c>
      <c r="E30">
        <v>12.199</v>
      </c>
      <c r="F30">
        <v>55.448999999999899</v>
      </c>
      <c r="G30" t="str">
        <f t="shared" si="0"/>
        <v>3,000,000 - 10,000,000</v>
      </c>
      <c r="H30" t="str">
        <f t="shared" si="0"/>
        <v>10,000,000 - 30,000,000</v>
      </c>
      <c r="I30">
        <f t="shared" si="1"/>
        <v>3</v>
      </c>
      <c r="J30">
        <f t="shared" si="1"/>
        <v>4</v>
      </c>
      <c r="K30">
        <f t="shared" si="2"/>
        <v>1.5098036484771051</v>
      </c>
      <c r="L30">
        <f t="shared" si="3"/>
        <v>1.6817928305074288</v>
      </c>
      <c r="M30">
        <f t="shared" si="4"/>
        <v>1.7320508075688776</v>
      </c>
      <c r="N30">
        <f t="shared" si="5"/>
        <v>1.9999999999999996</v>
      </c>
      <c r="O30">
        <f>VLOOKUP(A30,site_data_desc!$A$2:$M$380,3,0)</f>
        <v>0</v>
      </c>
      <c r="P30">
        <f>VLOOKUP(A30,site_data_desc!$A$2:$M$380,4,0)</f>
        <v>1.0085599999999999</v>
      </c>
      <c r="Q30">
        <f>VLOOKUP(A30,site_data_desc!$A$2:$M$380,5,0)</f>
        <v>505.80898999999999</v>
      </c>
      <c r="R30">
        <f>VLOOKUP(A30,site_data_desc!$A$2:$M$380,6,0)</f>
        <v>292.96899000000002</v>
      </c>
      <c r="S30">
        <f>VLOOKUP(A30,site_data_desc!$A$2:$M$380,7,0)</f>
        <v>1</v>
      </c>
      <c r="T30">
        <f>VLOOKUP(A30,site_data_desc!$A$2:$M$380,8,0)</f>
        <v>3.8289999999999998E-2</v>
      </c>
      <c r="U30">
        <f>VLOOKUP(A30,site_data_desc!$A$2:$M$380,9,0)</f>
        <v>2.4E-2</v>
      </c>
      <c r="V30">
        <f>VLOOKUP(A30,site_data_desc!$A$2:$M$380,10,0)</f>
        <v>1</v>
      </c>
      <c r="W30">
        <f>VLOOKUP(A30,site_data_desc!$A$2:$M$380,11,0)</f>
        <v>0</v>
      </c>
      <c r="X30">
        <f>VLOOKUP(A30,site_data_desc!$A$2:$M$380,12,0)</f>
        <v>0</v>
      </c>
      <c r="Y30">
        <f>VLOOKUP(A30,site_data_desc!$A$2:$M$380,13,0)</f>
        <v>0</v>
      </c>
      <c r="Z30" s="1">
        <f t="shared" si="6"/>
        <v>0.61396968212483194</v>
      </c>
      <c r="AA30" s="1" t="str">
        <f t="shared" si="7"/>
        <v>51-75% increase</v>
      </c>
      <c r="AB30" s="3">
        <f t="shared" si="8"/>
        <v>3</v>
      </c>
      <c r="AC30">
        <f t="shared" si="9"/>
        <v>1</v>
      </c>
    </row>
    <row r="31" spans="1:29" x14ac:dyDescent="0.3">
      <c r="A31" t="s">
        <v>79</v>
      </c>
      <c r="B31" s="1">
        <f>VLOOKUP(A31,welfare_data!$A$1:$C$379,2,0)</f>
        <v>11869597.1666</v>
      </c>
      <c r="C31" s="1">
        <f>VLOOKUP(A31,welfare_data!$A$1:$C$379,3,0)</f>
        <v>9663438.1631300002</v>
      </c>
      <c r="D31" t="s">
        <v>372</v>
      </c>
      <c r="E31">
        <v>12.3219999999999</v>
      </c>
      <c r="F31">
        <v>56.122999999999898</v>
      </c>
      <c r="G31" t="str">
        <f t="shared" si="0"/>
        <v>10,000,000 - 30,000,000</v>
      </c>
      <c r="H31" t="str">
        <f t="shared" si="0"/>
        <v>3,000,000 - 10,000,000</v>
      </c>
      <c r="I31">
        <f t="shared" si="1"/>
        <v>4</v>
      </c>
      <c r="J31">
        <f t="shared" si="1"/>
        <v>3</v>
      </c>
      <c r="K31">
        <f t="shared" si="2"/>
        <v>1.7320508075688776</v>
      </c>
      <c r="L31">
        <f t="shared" si="3"/>
        <v>1.9999999999999996</v>
      </c>
      <c r="M31">
        <f t="shared" si="4"/>
        <v>1.5098036484771051</v>
      </c>
      <c r="N31">
        <f t="shared" si="5"/>
        <v>1.6817928305074288</v>
      </c>
      <c r="O31">
        <f>VLOOKUP(A31,site_data_desc!$A$2:$M$380,3,0)</f>
        <v>1</v>
      </c>
      <c r="P31">
        <f>VLOOKUP(A31,site_data_desc!$A$2:$M$380,4,0)</f>
        <v>0.23997500999999999</v>
      </c>
      <c r="Q31">
        <f>VLOOKUP(A31,site_data_desc!$A$2:$M$380,5,0)</f>
        <v>165.96299999999999</v>
      </c>
      <c r="R31">
        <f>VLOOKUP(A31,site_data_desc!$A$2:$M$380,6,0)</f>
        <v>170.47099</v>
      </c>
      <c r="S31">
        <f>VLOOKUP(A31,site_data_desc!$A$2:$M$380,7,0)</f>
        <v>1</v>
      </c>
      <c r="T31">
        <f>VLOOKUP(A31,site_data_desc!$A$2:$M$380,8,0)</f>
        <v>1.119E-2</v>
      </c>
      <c r="U31">
        <f>VLOOKUP(A31,site_data_desc!$A$2:$M$380,9,0)</f>
        <v>2.0379999999999999E-2</v>
      </c>
      <c r="V31">
        <f>VLOOKUP(A31,site_data_desc!$A$2:$M$380,10,0)</f>
        <v>1</v>
      </c>
      <c r="W31">
        <f>VLOOKUP(A31,site_data_desc!$A$2:$M$380,11,0)</f>
        <v>0</v>
      </c>
      <c r="X31">
        <f>VLOOKUP(A31,site_data_desc!$A$2:$M$380,12,0)</f>
        <v>0</v>
      </c>
      <c r="Y31">
        <f>VLOOKUP(A31,site_data_desc!$A$2:$M$380,13,0)</f>
        <v>0</v>
      </c>
      <c r="Z31" s="1">
        <f t="shared" si="6"/>
        <v>-0.18586637545526286</v>
      </c>
      <c r="AA31" s="1" t="str">
        <f t="shared" si="7"/>
        <v>0-25% increase</v>
      </c>
      <c r="AB31" s="3">
        <f t="shared" si="8"/>
        <v>1</v>
      </c>
      <c r="AC31">
        <f t="shared" si="9"/>
        <v>0</v>
      </c>
    </row>
    <row r="32" spans="1:29" x14ac:dyDescent="0.3">
      <c r="A32" t="s">
        <v>100</v>
      </c>
      <c r="B32" s="1">
        <f>VLOOKUP(A32,welfare_data!$A$1:$C$379,2,0)</f>
        <v>9497824.4737599995</v>
      </c>
      <c r="C32" s="1">
        <f>VLOOKUP(A32,welfare_data!$A$1:$C$379,3,0)</f>
        <v>17182368.479699999</v>
      </c>
      <c r="D32" t="s">
        <v>372</v>
      </c>
      <c r="E32">
        <v>11.068</v>
      </c>
      <c r="F32">
        <v>55.676000000000002</v>
      </c>
      <c r="G32" t="str">
        <f t="shared" si="0"/>
        <v>3,000,000 - 10,000,000</v>
      </c>
      <c r="H32" t="str">
        <f t="shared" si="0"/>
        <v>10,000,000 - 30,000,000</v>
      </c>
      <c r="I32">
        <f t="shared" si="1"/>
        <v>3</v>
      </c>
      <c r="J32">
        <f t="shared" si="1"/>
        <v>4</v>
      </c>
      <c r="K32">
        <f t="shared" si="2"/>
        <v>1.5098036484771051</v>
      </c>
      <c r="L32">
        <f t="shared" si="3"/>
        <v>1.6817928305074288</v>
      </c>
      <c r="M32">
        <f t="shared" si="4"/>
        <v>1.7320508075688776</v>
      </c>
      <c r="N32">
        <f t="shared" si="5"/>
        <v>1.9999999999999996</v>
      </c>
      <c r="O32">
        <f>VLOOKUP(A32,site_data_desc!$A$2:$M$380,3,0)</f>
        <v>0</v>
      </c>
      <c r="P32">
        <f>VLOOKUP(A32,site_data_desc!$A$2:$M$380,4,0)</f>
        <v>0.54387598000000004</v>
      </c>
      <c r="Q32">
        <f>VLOOKUP(A32,site_data_desc!$A$2:$M$380,5,0)</f>
        <v>242.93401</v>
      </c>
      <c r="R32">
        <f>VLOOKUP(A32,site_data_desc!$A$2:$M$380,6,0)</f>
        <v>137.78101000000001</v>
      </c>
      <c r="S32">
        <f>VLOOKUP(A32,site_data_desc!$A$2:$M$380,7,0)</f>
        <v>2</v>
      </c>
      <c r="T32">
        <f>VLOOKUP(A32,site_data_desc!$A$2:$M$380,8,0)</f>
        <v>0.20633000000000001</v>
      </c>
      <c r="U32">
        <f>VLOOKUP(A32,site_data_desc!$A$2:$M$380,9,0)</f>
        <v>0.03</v>
      </c>
      <c r="V32">
        <f>VLOOKUP(A32,site_data_desc!$A$2:$M$380,10,0)</f>
        <v>0</v>
      </c>
      <c r="W32">
        <f>VLOOKUP(A32,site_data_desc!$A$2:$M$380,11,0)</f>
        <v>1</v>
      </c>
      <c r="X32">
        <f>VLOOKUP(A32,site_data_desc!$A$2:$M$380,12,0)</f>
        <v>0</v>
      </c>
      <c r="Y32">
        <f>VLOOKUP(A32,site_data_desc!$A$2:$M$380,13,0)</f>
        <v>0</v>
      </c>
      <c r="Z32" s="1">
        <f t="shared" si="6"/>
        <v>0.80908465166632437</v>
      </c>
      <c r="AA32" s="1" t="str">
        <f t="shared" si="7"/>
        <v>75-100% increase</v>
      </c>
      <c r="AB32" s="3">
        <f t="shared" si="8"/>
        <v>4</v>
      </c>
      <c r="AC32">
        <f t="shared" si="9"/>
        <v>0</v>
      </c>
    </row>
    <row r="33" spans="1:29" x14ac:dyDescent="0.3">
      <c r="A33" t="s">
        <v>53</v>
      </c>
      <c r="B33" s="1">
        <f>VLOOKUP(A33,welfare_data!$A$1:$C$379,2,0)</f>
        <v>1613884.5840499999</v>
      </c>
      <c r="C33" s="1">
        <f>VLOOKUP(A33,welfare_data!$A$1:$C$379,3,0)</f>
        <v>1504209.8626399999</v>
      </c>
      <c r="D33" t="s">
        <v>372</v>
      </c>
      <c r="E33">
        <v>9.6240000000000006</v>
      </c>
      <c r="F33">
        <v>55.499000000000002</v>
      </c>
      <c r="G33" t="str">
        <f t="shared" si="0"/>
        <v>1,000,000 - 3,000,000</v>
      </c>
      <c r="H33" t="str">
        <f t="shared" si="0"/>
        <v>1,000,000 - 3,000,000</v>
      </c>
      <c r="I33">
        <f t="shared" si="1"/>
        <v>2</v>
      </c>
      <c r="J33">
        <f t="shared" si="1"/>
        <v>2</v>
      </c>
      <c r="K33">
        <f t="shared" si="2"/>
        <v>1.3160740129524926</v>
      </c>
      <c r="L33">
        <f t="shared" si="3"/>
        <v>1.4142135623730949</v>
      </c>
      <c r="M33">
        <f t="shared" si="4"/>
        <v>1.3160740129524926</v>
      </c>
      <c r="N33">
        <f t="shared" si="5"/>
        <v>1.4142135623730949</v>
      </c>
      <c r="O33">
        <f>VLOOKUP(A33,site_data_desc!$A$2:$M$380,3,0)</f>
        <v>1</v>
      </c>
      <c r="P33">
        <f>VLOOKUP(A33,site_data_desc!$A$2:$M$380,4,0)</f>
        <v>9.9833000000000005E-2</v>
      </c>
      <c r="Q33">
        <f>VLOOKUP(A33,site_data_desc!$A$2:$M$380,5,0)</f>
        <v>124.90300000000001</v>
      </c>
      <c r="R33">
        <f>VLOOKUP(A33,site_data_desc!$A$2:$M$380,6,0)</f>
        <v>303.01598999999999</v>
      </c>
      <c r="S33">
        <f>VLOOKUP(A33,site_data_desc!$A$2:$M$380,7,0)</f>
        <v>1</v>
      </c>
      <c r="T33">
        <f>VLOOKUP(A33,site_data_desc!$A$2:$M$380,8,0)</f>
        <v>7.5600000000000001E-2</v>
      </c>
      <c r="U33">
        <f>VLOOKUP(A33,site_data_desc!$A$2:$M$380,9,0)</f>
        <v>0.01</v>
      </c>
      <c r="V33">
        <f>VLOOKUP(A33,site_data_desc!$A$2:$M$380,10,0)</f>
        <v>1</v>
      </c>
      <c r="W33">
        <f>VLOOKUP(A33,site_data_desc!$A$2:$M$380,11,0)</f>
        <v>0</v>
      </c>
      <c r="X33">
        <f>VLOOKUP(A33,site_data_desc!$A$2:$M$380,12,0)</f>
        <v>0</v>
      </c>
      <c r="Y33">
        <f>VLOOKUP(A33,site_data_desc!$A$2:$M$380,13,0)</f>
        <v>0</v>
      </c>
      <c r="Z33" s="1">
        <f t="shared" si="6"/>
        <v>-6.7956979386205069E-2</v>
      </c>
      <c r="AA33" s="1" t="str">
        <f t="shared" si="7"/>
        <v>0-25% increase</v>
      </c>
      <c r="AB33" s="3">
        <f t="shared" si="8"/>
        <v>1</v>
      </c>
      <c r="AC33">
        <f t="shared" si="9"/>
        <v>0</v>
      </c>
    </row>
    <row r="34" spans="1:29" x14ac:dyDescent="0.3">
      <c r="A34" t="s">
        <v>90</v>
      </c>
      <c r="B34" s="1">
        <f>VLOOKUP(A34,welfare_data!$A$1:$C$379,2,0)</f>
        <v>14362059.5196</v>
      </c>
      <c r="C34" s="1">
        <f>VLOOKUP(A34,welfare_data!$A$1:$C$379,3,0)</f>
        <v>11272674.1866</v>
      </c>
      <c r="D34" t="s">
        <v>372</v>
      </c>
      <c r="E34">
        <v>12.0749999999999</v>
      </c>
      <c r="F34">
        <v>55.6739999999999</v>
      </c>
      <c r="G34" t="str">
        <f t="shared" si="0"/>
        <v>10,000,000 - 30,000,000</v>
      </c>
      <c r="H34" t="str">
        <f t="shared" si="0"/>
        <v>10,000,000 - 30,000,000</v>
      </c>
      <c r="I34">
        <f t="shared" si="1"/>
        <v>4</v>
      </c>
      <c r="J34">
        <f t="shared" si="1"/>
        <v>4</v>
      </c>
      <c r="K34">
        <f t="shared" si="2"/>
        <v>1.7320508075688776</v>
      </c>
      <c r="L34">
        <f t="shared" si="3"/>
        <v>1.9999999999999996</v>
      </c>
      <c r="M34">
        <f t="shared" si="4"/>
        <v>1.7320508075688776</v>
      </c>
      <c r="N34">
        <f t="shared" si="5"/>
        <v>1.9999999999999996</v>
      </c>
      <c r="O34">
        <f>VLOOKUP(A34,site_data_desc!$A$2:$M$380,3,0)</f>
        <v>1</v>
      </c>
      <c r="P34">
        <f>VLOOKUP(A34,site_data_desc!$A$2:$M$380,4,0)</f>
        <v>0.51472600999999996</v>
      </c>
      <c r="Q34">
        <f>VLOOKUP(A34,site_data_desc!$A$2:$M$380,5,0)</f>
        <v>595.44000000000005</v>
      </c>
      <c r="R34">
        <f>VLOOKUP(A34,site_data_desc!$A$2:$M$380,6,0)</f>
        <v>319.00101000000001</v>
      </c>
      <c r="S34">
        <f>VLOOKUP(A34,site_data_desc!$A$2:$M$380,7,0)</f>
        <v>4</v>
      </c>
      <c r="T34">
        <f>VLOOKUP(A34,site_data_desc!$A$2:$M$380,8,0)</f>
        <v>0.56391999999999998</v>
      </c>
      <c r="U34">
        <f>VLOOKUP(A34,site_data_desc!$A$2:$M$380,9,0)</f>
        <v>1.9230000000000001E-2</v>
      </c>
      <c r="V34">
        <f>VLOOKUP(A34,site_data_desc!$A$2:$M$380,10,0)</f>
        <v>0</v>
      </c>
      <c r="W34">
        <f>VLOOKUP(A34,site_data_desc!$A$2:$M$380,11,0)</f>
        <v>0</v>
      </c>
      <c r="X34">
        <f>VLOOKUP(A34,site_data_desc!$A$2:$M$380,12,0)</f>
        <v>0</v>
      </c>
      <c r="Y34">
        <f>VLOOKUP(A34,site_data_desc!$A$2:$M$380,13,0)</f>
        <v>1</v>
      </c>
      <c r="Z34" s="1">
        <f t="shared" si="6"/>
        <v>-0.2151074035575396</v>
      </c>
      <c r="AA34" s="1" t="str">
        <f t="shared" si="7"/>
        <v>0-25% increase</v>
      </c>
      <c r="AB34" s="3">
        <f t="shared" si="8"/>
        <v>1</v>
      </c>
      <c r="AC34">
        <f t="shared" si="9"/>
        <v>0</v>
      </c>
    </row>
    <row r="35" spans="1:29" x14ac:dyDescent="0.3">
      <c r="A35" t="s">
        <v>55</v>
      </c>
      <c r="B35" s="1">
        <f>VLOOKUP(A35,welfare_data!$A$1:$C$379,2,0)</f>
        <v>2918586.8717999998</v>
      </c>
      <c r="C35" s="1">
        <f>VLOOKUP(A35,welfare_data!$A$1:$C$379,3,0)</f>
        <v>2712849.9842099999</v>
      </c>
      <c r="D35" t="s">
        <v>372</v>
      </c>
      <c r="E35">
        <v>9.58</v>
      </c>
      <c r="F35">
        <v>55.704000000000001</v>
      </c>
      <c r="G35" t="str">
        <f t="shared" si="0"/>
        <v>1,000,000 - 3,000,000</v>
      </c>
      <c r="H35" t="str">
        <f t="shared" si="0"/>
        <v>1,000,000 - 3,000,000</v>
      </c>
      <c r="I35">
        <f t="shared" si="1"/>
        <v>2</v>
      </c>
      <c r="J35">
        <f t="shared" si="1"/>
        <v>2</v>
      </c>
      <c r="K35">
        <f t="shared" si="2"/>
        <v>1.3160740129524926</v>
      </c>
      <c r="L35">
        <f t="shared" si="3"/>
        <v>1.4142135623730949</v>
      </c>
      <c r="M35">
        <f t="shared" si="4"/>
        <v>1.3160740129524926</v>
      </c>
      <c r="N35">
        <f t="shared" si="5"/>
        <v>1.4142135623730949</v>
      </c>
      <c r="O35">
        <f>VLOOKUP(A35,site_data_desc!$A$2:$M$380,3,0)</f>
        <v>1</v>
      </c>
      <c r="P35">
        <f>VLOOKUP(A35,site_data_desc!$A$2:$M$380,4,0)</f>
        <v>1.2088800000000002</v>
      </c>
      <c r="Q35">
        <f>VLOOKUP(A35,site_data_desc!$A$2:$M$380,5,0)</f>
        <v>524.12598000000003</v>
      </c>
      <c r="R35">
        <f>VLOOKUP(A35,site_data_desc!$A$2:$M$380,6,0)</f>
        <v>244.32899</v>
      </c>
      <c r="S35">
        <f>VLOOKUP(A35,site_data_desc!$A$2:$M$380,7,0)</f>
        <v>1</v>
      </c>
      <c r="T35">
        <f>VLOOKUP(A35,site_data_desc!$A$2:$M$380,8,0)</f>
        <v>4.87E-2</v>
      </c>
      <c r="U35">
        <f>VLOOKUP(A35,site_data_desc!$A$2:$M$380,9,0)</f>
        <v>2.1899999999999999E-2</v>
      </c>
      <c r="V35">
        <f>VLOOKUP(A35,site_data_desc!$A$2:$M$380,10,0)</f>
        <v>1</v>
      </c>
      <c r="W35">
        <f>VLOOKUP(A35,site_data_desc!$A$2:$M$380,11,0)</f>
        <v>0</v>
      </c>
      <c r="X35">
        <f>VLOOKUP(A35,site_data_desc!$A$2:$M$380,12,0)</f>
        <v>0</v>
      </c>
      <c r="Y35">
        <f>VLOOKUP(A35,site_data_desc!$A$2:$M$380,13,0)</f>
        <v>0</v>
      </c>
      <c r="Z35" s="1">
        <f t="shared" si="6"/>
        <v>-7.0491952656223128E-2</v>
      </c>
      <c r="AA35" s="1" t="str">
        <f t="shared" si="7"/>
        <v>0-25% increase</v>
      </c>
      <c r="AB35" s="3">
        <f t="shared" si="8"/>
        <v>1</v>
      </c>
      <c r="AC35">
        <f t="shared" si="9"/>
        <v>0</v>
      </c>
    </row>
    <row r="36" spans="1:29" x14ac:dyDescent="0.3">
      <c r="A36" t="s">
        <v>17</v>
      </c>
      <c r="B36" s="1">
        <f>VLOOKUP(A36,welfare_data!$A$1:$C$379,2,0)</f>
        <v>1883448.4721299999</v>
      </c>
      <c r="C36" s="1">
        <f>VLOOKUP(A36,welfare_data!$A$1:$C$379,3,0)</f>
        <v>1736623.42509</v>
      </c>
      <c r="D36" t="s">
        <v>372</v>
      </c>
      <c r="E36">
        <v>10.253</v>
      </c>
      <c r="F36">
        <v>55.981000000000002</v>
      </c>
      <c r="G36" t="str">
        <f t="shared" si="0"/>
        <v>1,000,000 - 3,000,000</v>
      </c>
      <c r="H36" t="str">
        <f t="shared" si="0"/>
        <v>1,000,000 - 3,000,000</v>
      </c>
      <c r="I36">
        <f t="shared" si="1"/>
        <v>2</v>
      </c>
      <c r="J36">
        <f t="shared" si="1"/>
        <v>2</v>
      </c>
      <c r="K36">
        <f t="shared" si="2"/>
        <v>1.3160740129524926</v>
      </c>
      <c r="L36">
        <f t="shared" si="3"/>
        <v>1.4142135623730949</v>
      </c>
      <c r="M36">
        <f t="shared" si="4"/>
        <v>1.3160740129524926</v>
      </c>
      <c r="N36">
        <f t="shared" si="5"/>
        <v>1.4142135623730949</v>
      </c>
      <c r="O36">
        <f>VLOOKUP(A36,site_data_desc!$A$2:$M$380,3,0)</f>
        <v>1</v>
      </c>
      <c r="P36">
        <f>VLOOKUP(A36,site_data_desc!$A$2:$M$380,4,0)</f>
        <v>0.149862</v>
      </c>
      <c r="Q36">
        <f>VLOOKUP(A36,site_data_desc!$A$2:$M$380,5,0)</f>
        <v>101.16800000000001</v>
      </c>
      <c r="R36">
        <f>VLOOKUP(A36,site_data_desc!$A$2:$M$380,6,0)</f>
        <v>151.38699</v>
      </c>
      <c r="S36">
        <f>VLOOKUP(A36,site_data_desc!$A$2:$M$380,7,0)</f>
        <v>1</v>
      </c>
      <c r="T36">
        <f>VLOOKUP(A36,site_data_desc!$A$2:$M$380,8,0)</f>
        <v>1.636E-2</v>
      </c>
      <c r="U36">
        <f>VLOOKUP(A36,site_data_desc!$A$2:$M$380,9,0)</f>
        <v>1.4999999999999999E-2</v>
      </c>
      <c r="V36">
        <f>VLOOKUP(A36,site_data_desc!$A$2:$M$380,10,0)</f>
        <v>1</v>
      </c>
      <c r="W36">
        <f>VLOOKUP(A36,site_data_desc!$A$2:$M$380,11,0)</f>
        <v>0</v>
      </c>
      <c r="X36">
        <f>VLOOKUP(A36,site_data_desc!$A$2:$M$380,12,0)</f>
        <v>0</v>
      </c>
      <c r="Y36">
        <f>VLOOKUP(A36,site_data_desc!$A$2:$M$380,13,0)</f>
        <v>0</v>
      </c>
      <c r="Z36" s="1">
        <f t="shared" si="6"/>
        <v>-7.7955436112332174E-2</v>
      </c>
      <c r="AA36" s="1" t="str">
        <f t="shared" si="7"/>
        <v>0-25% increase</v>
      </c>
      <c r="AB36" s="3">
        <f t="shared" si="8"/>
        <v>1</v>
      </c>
      <c r="AC36">
        <f t="shared" si="9"/>
        <v>0</v>
      </c>
    </row>
    <row r="37" spans="1:29" x14ac:dyDescent="0.3">
      <c r="A37" t="s">
        <v>15</v>
      </c>
      <c r="B37" s="1">
        <f>VLOOKUP(A37,welfare_data!$A$1:$C$379,2,0)</f>
        <v>57386.740596800002</v>
      </c>
      <c r="C37" s="1">
        <f>VLOOKUP(A37,welfare_data!$A$1:$C$379,3,0)</f>
        <v>50803.800871400003</v>
      </c>
      <c r="D37" t="s">
        <v>372</v>
      </c>
      <c r="E37">
        <v>10.379</v>
      </c>
      <c r="F37">
        <v>56.552</v>
      </c>
      <c r="G37" t="str">
        <f t="shared" si="0"/>
        <v>&lt; 1 million</v>
      </c>
      <c r="H37" t="str">
        <f t="shared" si="0"/>
        <v>&lt; 1 million</v>
      </c>
      <c r="I37">
        <f t="shared" si="1"/>
        <v>1</v>
      </c>
      <c r="J37">
        <f t="shared" si="1"/>
        <v>1</v>
      </c>
      <c r="K37">
        <f t="shared" si="2"/>
        <v>1.1472026904398771</v>
      </c>
      <c r="L37">
        <f t="shared" si="3"/>
        <v>1.189207115002721</v>
      </c>
      <c r="M37">
        <f t="shared" si="4"/>
        <v>1.1472026904398771</v>
      </c>
      <c r="N37">
        <f t="shared" si="5"/>
        <v>1.189207115002721</v>
      </c>
      <c r="O37">
        <f>VLOOKUP(A37,site_data_desc!$A$2:$M$380,3,0)</f>
        <v>1</v>
      </c>
      <c r="P37">
        <f>VLOOKUP(A37,site_data_desc!$A$2:$M$380,4,0)</f>
        <v>9.9676799999999996E-3</v>
      </c>
      <c r="Q37">
        <f>VLOOKUP(A37,site_data_desc!$A$2:$M$380,5,0)</f>
        <v>25.002800000000001</v>
      </c>
      <c r="R37">
        <f>VLOOKUP(A37,site_data_desc!$A$2:$M$380,6,0)</f>
        <v>34.883999000000003</v>
      </c>
      <c r="S37">
        <f>VLOOKUP(A37,site_data_desc!$A$2:$M$380,7,0)</f>
        <v>1</v>
      </c>
      <c r="T37">
        <f>VLOOKUP(A37,site_data_desc!$A$2:$M$380,8,0)</f>
        <v>6.0600000000000001E-2</v>
      </c>
      <c r="U37">
        <f>VLOOKUP(A37,site_data_desc!$A$2:$M$380,9,0)</f>
        <v>1.2199999999999999E-2</v>
      </c>
      <c r="V37">
        <f>VLOOKUP(A37,site_data_desc!$A$2:$M$380,10,0)</f>
        <v>1</v>
      </c>
      <c r="W37">
        <f>VLOOKUP(A37,site_data_desc!$A$2:$M$380,11,0)</f>
        <v>0</v>
      </c>
      <c r="X37">
        <f>VLOOKUP(A37,site_data_desc!$A$2:$M$380,12,0)</f>
        <v>0</v>
      </c>
      <c r="Y37">
        <f>VLOOKUP(A37,site_data_desc!$A$2:$M$380,13,0)</f>
        <v>0</v>
      </c>
      <c r="Z37" s="1">
        <f t="shared" si="6"/>
        <v>-0.11471185951562959</v>
      </c>
      <c r="AA37" s="1" t="str">
        <f t="shared" si="7"/>
        <v>0-25% increase</v>
      </c>
      <c r="AB37" s="3">
        <f t="shared" si="8"/>
        <v>1</v>
      </c>
      <c r="AC37">
        <f t="shared" si="9"/>
        <v>0</v>
      </c>
    </row>
    <row r="38" spans="1:29" x14ac:dyDescent="0.3">
      <c r="A38" t="s">
        <v>72</v>
      </c>
      <c r="B38" s="1">
        <f>VLOOKUP(A38,welfare_data!$A$1:$C$379,2,0)</f>
        <v>1091716.82186</v>
      </c>
      <c r="C38" s="1">
        <f>VLOOKUP(A38,welfare_data!$A$1:$C$379,3,0)</f>
        <v>1765203.68539</v>
      </c>
      <c r="D38" t="s">
        <v>372</v>
      </c>
      <c r="E38">
        <v>12.566000000000001</v>
      </c>
      <c r="F38">
        <v>55.854999999999897</v>
      </c>
      <c r="G38" t="str">
        <f t="shared" si="0"/>
        <v>1,000,000 - 3,000,000</v>
      </c>
      <c r="H38" t="str">
        <f t="shared" si="0"/>
        <v>1,000,000 - 3,000,000</v>
      </c>
      <c r="I38">
        <f t="shared" si="1"/>
        <v>2</v>
      </c>
      <c r="J38">
        <f t="shared" si="1"/>
        <v>2</v>
      </c>
      <c r="K38">
        <f t="shared" si="2"/>
        <v>1.3160740129524926</v>
      </c>
      <c r="L38">
        <f t="shared" si="3"/>
        <v>1.4142135623730949</v>
      </c>
      <c r="M38">
        <f t="shared" si="4"/>
        <v>1.3160740129524926</v>
      </c>
      <c r="N38">
        <f t="shared" si="5"/>
        <v>1.4142135623730949</v>
      </c>
      <c r="O38">
        <f>VLOOKUP(A38,site_data_desc!$A$2:$M$380,3,0)</f>
        <v>0</v>
      </c>
      <c r="P38">
        <f>VLOOKUP(A38,site_data_desc!$A$2:$M$380,4,0)</f>
        <v>0.78484801999999998</v>
      </c>
      <c r="Q38">
        <f>VLOOKUP(A38,site_data_desc!$A$2:$M$380,5,0)</f>
        <v>821.30402000000004</v>
      </c>
      <c r="R38">
        <f>VLOOKUP(A38,site_data_desc!$A$2:$M$380,6,0)</f>
        <v>864.93499999999995</v>
      </c>
      <c r="S38">
        <f>VLOOKUP(A38,site_data_desc!$A$2:$M$380,7,0)</f>
        <v>1</v>
      </c>
      <c r="T38">
        <f>VLOOKUP(A38,site_data_desc!$A$2:$M$380,8,0)</f>
        <v>1.4999999999999999E-2</v>
      </c>
      <c r="U38">
        <f>VLOOKUP(A38,site_data_desc!$A$2:$M$380,9,0)</f>
        <v>5.4999999999999997E-3</v>
      </c>
      <c r="V38">
        <f>VLOOKUP(A38,site_data_desc!$A$2:$M$380,10,0)</f>
        <v>1</v>
      </c>
      <c r="W38">
        <f>VLOOKUP(A38,site_data_desc!$A$2:$M$380,11,0)</f>
        <v>0</v>
      </c>
      <c r="X38">
        <f>VLOOKUP(A38,site_data_desc!$A$2:$M$380,12,0)</f>
        <v>0</v>
      </c>
      <c r="Y38">
        <f>VLOOKUP(A38,site_data_desc!$A$2:$M$380,13,0)</f>
        <v>0</v>
      </c>
      <c r="Z38" s="1">
        <f t="shared" si="6"/>
        <v>0.61690618853207235</v>
      </c>
      <c r="AA38" s="1" t="str">
        <f t="shared" si="7"/>
        <v>51-75% increase</v>
      </c>
      <c r="AB38" s="3">
        <f t="shared" si="8"/>
        <v>3</v>
      </c>
      <c r="AC38">
        <f t="shared" si="9"/>
        <v>1</v>
      </c>
    </row>
    <row r="39" spans="1:29" x14ac:dyDescent="0.3">
      <c r="A39" t="s">
        <v>27</v>
      </c>
      <c r="B39" s="1">
        <f>VLOOKUP(A39,welfare_data!$A$1:$C$379,2,0)</f>
        <v>563096.43721400003</v>
      </c>
      <c r="C39" s="1">
        <f>VLOOKUP(A39,welfare_data!$A$1:$C$379,3,0)</f>
        <v>524273.65818700002</v>
      </c>
      <c r="D39" t="s">
        <v>372</v>
      </c>
      <c r="E39">
        <v>9.7620000000000005</v>
      </c>
      <c r="F39">
        <v>55.543999999999897</v>
      </c>
      <c r="G39" t="str">
        <f t="shared" si="0"/>
        <v>&lt; 1 million</v>
      </c>
      <c r="H39" t="str">
        <f t="shared" si="0"/>
        <v>&lt; 1 million</v>
      </c>
      <c r="I39">
        <f t="shared" si="1"/>
        <v>1</v>
      </c>
      <c r="J39">
        <f t="shared" si="1"/>
        <v>1</v>
      </c>
      <c r="K39">
        <f t="shared" si="2"/>
        <v>1.1472026904398771</v>
      </c>
      <c r="L39">
        <f t="shared" si="3"/>
        <v>1.189207115002721</v>
      </c>
      <c r="M39">
        <f t="shared" si="4"/>
        <v>1.1472026904398771</v>
      </c>
      <c r="N39">
        <f t="shared" si="5"/>
        <v>1.189207115002721</v>
      </c>
      <c r="O39">
        <f>VLOOKUP(A39,site_data_desc!$A$2:$M$380,3,0)</f>
        <v>1</v>
      </c>
      <c r="P39">
        <f>VLOOKUP(A39,site_data_desc!$A$2:$M$380,4,0)</f>
        <v>0.5831900000000001</v>
      </c>
      <c r="Q39">
        <f>VLOOKUP(A39,site_data_desc!$A$2:$M$380,5,0)</f>
        <v>688.34198000000004</v>
      </c>
      <c r="R39">
        <f>VLOOKUP(A39,site_data_desc!$A$2:$M$380,6,0)</f>
        <v>345.80700999999999</v>
      </c>
      <c r="S39">
        <f>VLOOKUP(A39,site_data_desc!$A$2:$M$380,7,0)</f>
        <v>1</v>
      </c>
      <c r="T39">
        <f>VLOOKUP(A39,site_data_desc!$A$2:$M$380,8,0)</f>
        <v>1.4E-2</v>
      </c>
      <c r="U39">
        <f>VLOOKUP(A39,site_data_desc!$A$2:$M$380,9,0)</f>
        <v>1.9499999999999999E-3</v>
      </c>
      <c r="V39">
        <f>VLOOKUP(A39,site_data_desc!$A$2:$M$380,10,0)</f>
        <v>1</v>
      </c>
      <c r="W39">
        <f>VLOOKUP(A39,site_data_desc!$A$2:$M$380,11,0)</f>
        <v>0</v>
      </c>
      <c r="X39">
        <f>VLOOKUP(A39,site_data_desc!$A$2:$M$380,12,0)</f>
        <v>0</v>
      </c>
      <c r="Y39">
        <f>VLOOKUP(A39,site_data_desc!$A$2:$M$380,13,0)</f>
        <v>0</v>
      </c>
      <c r="Z39" s="1">
        <f t="shared" si="6"/>
        <v>-6.8945168999969608E-2</v>
      </c>
      <c r="AA39" s="1" t="str">
        <f t="shared" si="7"/>
        <v>0-25% increase</v>
      </c>
      <c r="AB39" s="3">
        <f t="shared" si="8"/>
        <v>1</v>
      </c>
      <c r="AC39">
        <f t="shared" si="9"/>
        <v>0</v>
      </c>
    </row>
    <row r="40" spans="1:29" x14ac:dyDescent="0.3">
      <c r="A40" t="s">
        <v>91</v>
      </c>
      <c r="B40" s="1">
        <f>VLOOKUP(A40,welfare_data!$A$1:$C$379,2,0)</f>
        <v>4540173.2645899998</v>
      </c>
      <c r="C40" s="1">
        <f>VLOOKUP(A40,welfare_data!$A$1:$C$379,3,0)</f>
        <v>7314142.5453500003</v>
      </c>
      <c r="D40" t="s">
        <v>372</v>
      </c>
      <c r="E40">
        <v>12.227</v>
      </c>
      <c r="F40">
        <v>55.527999999999899</v>
      </c>
      <c r="G40" t="str">
        <f t="shared" si="0"/>
        <v>3,000,000 - 10,000,000</v>
      </c>
      <c r="H40" t="str">
        <f t="shared" si="0"/>
        <v>3,000,000 - 10,000,000</v>
      </c>
      <c r="I40">
        <f t="shared" si="1"/>
        <v>3</v>
      </c>
      <c r="J40">
        <f t="shared" si="1"/>
        <v>3</v>
      </c>
      <c r="K40">
        <f t="shared" si="2"/>
        <v>1.5098036484771051</v>
      </c>
      <c r="L40">
        <f t="shared" si="3"/>
        <v>1.6817928305074288</v>
      </c>
      <c r="M40">
        <f t="shared" si="4"/>
        <v>1.5098036484771051</v>
      </c>
      <c r="N40">
        <f t="shared" si="5"/>
        <v>1.6817928305074288</v>
      </c>
      <c r="O40">
        <f>VLOOKUP(A40,site_data_desc!$A$2:$M$380,3,0)</f>
        <v>0</v>
      </c>
      <c r="P40">
        <f>VLOOKUP(A40,site_data_desc!$A$2:$M$380,4,0)</f>
        <v>1.32145</v>
      </c>
      <c r="Q40">
        <f>VLOOKUP(A40,site_data_desc!$A$2:$M$380,5,0)</f>
        <v>679.58398</v>
      </c>
      <c r="R40">
        <f>VLOOKUP(A40,site_data_desc!$A$2:$M$380,6,0)</f>
        <v>515.04102</v>
      </c>
      <c r="S40">
        <f>VLOOKUP(A40,site_data_desc!$A$2:$M$380,7,0)</f>
        <v>2</v>
      </c>
      <c r="T40">
        <f>VLOOKUP(A40,site_data_desc!$A$2:$M$380,8,0)</f>
        <v>0.42530000000000001</v>
      </c>
      <c r="U40">
        <f>VLOOKUP(A40,site_data_desc!$A$2:$M$380,9,0)</f>
        <v>7.2050000000000003E-2</v>
      </c>
      <c r="V40">
        <f>VLOOKUP(A40,site_data_desc!$A$2:$M$380,10,0)</f>
        <v>0</v>
      </c>
      <c r="W40">
        <f>VLOOKUP(A40,site_data_desc!$A$2:$M$380,11,0)</f>
        <v>1</v>
      </c>
      <c r="X40">
        <f>VLOOKUP(A40,site_data_desc!$A$2:$M$380,12,0)</f>
        <v>0</v>
      </c>
      <c r="Y40">
        <f>VLOOKUP(A40,site_data_desc!$A$2:$M$380,13,0)</f>
        <v>0</v>
      </c>
      <c r="Z40" s="1">
        <f t="shared" si="6"/>
        <v>0.61098313194232323</v>
      </c>
      <c r="AA40" s="1" t="str">
        <f t="shared" si="7"/>
        <v>51-75% increase</v>
      </c>
      <c r="AB40" s="3">
        <f t="shared" si="8"/>
        <v>3</v>
      </c>
      <c r="AC40">
        <f t="shared" si="9"/>
        <v>0</v>
      </c>
    </row>
    <row r="41" spans="1:29" x14ac:dyDescent="0.3">
      <c r="A41" t="s">
        <v>52</v>
      </c>
      <c r="B41" s="1">
        <f>VLOOKUP(A41,welfare_data!$A$1:$C$379,2,0)</f>
        <v>3180837.7435099999</v>
      </c>
      <c r="C41" s="1">
        <f>VLOOKUP(A41,welfare_data!$A$1:$C$379,3,0)</f>
        <v>6234691.63124</v>
      </c>
      <c r="D41" t="s">
        <v>372</v>
      </c>
      <c r="E41">
        <v>9.5139999999999905</v>
      </c>
      <c r="F41">
        <v>55.5</v>
      </c>
      <c r="G41" t="str">
        <f t="shared" si="0"/>
        <v>3,000,000 - 10,000,000</v>
      </c>
      <c r="H41" t="str">
        <f t="shared" si="0"/>
        <v>3,000,000 - 10,000,000</v>
      </c>
      <c r="I41">
        <f t="shared" si="1"/>
        <v>3</v>
      </c>
      <c r="J41">
        <f t="shared" si="1"/>
        <v>3</v>
      </c>
      <c r="K41">
        <f t="shared" si="2"/>
        <v>1.5098036484771051</v>
      </c>
      <c r="L41">
        <f t="shared" si="3"/>
        <v>1.6817928305074288</v>
      </c>
      <c r="M41">
        <f t="shared" si="4"/>
        <v>1.5098036484771051</v>
      </c>
      <c r="N41">
        <f t="shared" si="5"/>
        <v>1.6817928305074288</v>
      </c>
      <c r="O41">
        <f>VLOOKUP(A41,site_data_desc!$A$2:$M$380,3,0)</f>
        <v>0</v>
      </c>
      <c r="P41">
        <f>VLOOKUP(A41,site_data_desc!$A$2:$M$380,4,0)</f>
        <v>0.87372802999999999</v>
      </c>
      <c r="Q41">
        <f>VLOOKUP(A41,site_data_desc!$A$2:$M$380,5,0)</f>
        <v>550.52002000000005</v>
      </c>
      <c r="R41">
        <f>VLOOKUP(A41,site_data_desc!$A$2:$M$380,6,0)</f>
        <v>234.352</v>
      </c>
      <c r="S41">
        <f>VLOOKUP(A41,site_data_desc!$A$2:$M$380,7,0)</f>
        <v>1</v>
      </c>
      <c r="T41">
        <f>VLOOKUP(A41,site_data_desc!$A$2:$M$380,8,0)</f>
        <v>6.9599999999999995E-2</v>
      </c>
      <c r="U41">
        <f>VLOOKUP(A41,site_data_desc!$A$2:$M$380,9,0)</f>
        <v>2.4199999999999999E-2</v>
      </c>
      <c r="V41">
        <f>VLOOKUP(A41,site_data_desc!$A$2:$M$380,10,0)</f>
        <v>1</v>
      </c>
      <c r="W41">
        <f>VLOOKUP(A41,site_data_desc!$A$2:$M$380,11,0)</f>
        <v>0</v>
      </c>
      <c r="X41">
        <f>VLOOKUP(A41,site_data_desc!$A$2:$M$380,12,0)</f>
        <v>0</v>
      </c>
      <c r="Y41">
        <f>VLOOKUP(A41,site_data_desc!$A$2:$M$380,13,0)</f>
        <v>0</v>
      </c>
      <c r="Z41" s="1">
        <f t="shared" si="6"/>
        <v>0.96007848685803276</v>
      </c>
      <c r="AA41" s="1" t="str">
        <f t="shared" si="7"/>
        <v>75-100% increase</v>
      </c>
      <c r="AB41" s="3">
        <f t="shared" si="8"/>
        <v>4</v>
      </c>
      <c r="AC41">
        <f t="shared" si="9"/>
        <v>1</v>
      </c>
    </row>
    <row r="42" spans="1:29" x14ac:dyDescent="0.3">
      <c r="A42" t="s">
        <v>99</v>
      </c>
      <c r="B42" s="1">
        <f>VLOOKUP(A42,welfare_data!$A$1:$C$379,2,0)</f>
        <v>475420.436735</v>
      </c>
      <c r="C42" s="1">
        <f>VLOOKUP(A42,welfare_data!$A$1:$C$379,3,0)</f>
        <v>845921.20862100006</v>
      </c>
      <c r="D42" t="s">
        <v>372</v>
      </c>
      <c r="E42">
        <v>11.1329999999999</v>
      </c>
      <c r="F42">
        <v>55.881</v>
      </c>
      <c r="G42" t="str">
        <f t="shared" si="0"/>
        <v>&lt; 1 million</v>
      </c>
      <c r="H42" t="str">
        <f t="shared" si="0"/>
        <v>&lt; 1 million</v>
      </c>
      <c r="I42">
        <f t="shared" si="1"/>
        <v>1</v>
      </c>
      <c r="J42">
        <f t="shared" si="1"/>
        <v>1</v>
      </c>
      <c r="K42">
        <f t="shared" si="2"/>
        <v>1.1472026904398771</v>
      </c>
      <c r="L42">
        <f t="shared" si="3"/>
        <v>1.189207115002721</v>
      </c>
      <c r="M42">
        <f t="shared" si="4"/>
        <v>1.1472026904398771</v>
      </c>
      <c r="N42">
        <f t="shared" si="5"/>
        <v>1.189207115002721</v>
      </c>
      <c r="O42">
        <f>VLOOKUP(A42,site_data_desc!$A$2:$M$380,3,0)</f>
        <v>0</v>
      </c>
      <c r="P42">
        <f>VLOOKUP(A42,site_data_desc!$A$2:$M$380,4,0)</f>
        <v>4.4463200000000001E-2</v>
      </c>
      <c r="Q42">
        <f>VLOOKUP(A42,site_data_desc!$A$2:$M$380,5,0)</f>
        <v>30.9695</v>
      </c>
      <c r="R42">
        <f>VLOOKUP(A42,site_data_desc!$A$2:$M$380,6,0)</f>
        <v>28.035499999999999</v>
      </c>
      <c r="S42">
        <f>VLOOKUP(A42,site_data_desc!$A$2:$M$380,7,0)</f>
        <v>2</v>
      </c>
      <c r="T42">
        <f>VLOOKUP(A42,site_data_desc!$A$2:$M$380,8,0)</f>
        <v>0.19116999999999998</v>
      </c>
      <c r="U42">
        <f>VLOOKUP(A42,site_data_desc!$A$2:$M$380,9,0)</f>
        <v>8.8499999999999995E-2</v>
      </c>
      <c r="V42">
        <f>VLOOKUP(A42,site_data_desc!$A$2:$M$380,10,0)</f>
        <v>0</v>
      </c>
      <c r="W42">
        <f>VLOOKUP(A42,site_data_desc!$A$2:$M$380,11,0)</f>
        <v>1</v>
      </c>
      <c r="X42">
        <f>VLOOKUP(A42,site_data_desc!$A$2:$M$380,12,0)</f>
        <v>0</v>
      </c>
      <c r="Y42">
        <f>VLOOKUP(A42,site_data_desc!$A$2:$M$380,13,0)</f>
        <v>0</v>
      </c>
      <c r="Z42" s="1">
        <f t="shared" si="6"/>
        <v>0.77931183276523242</v>
      </c>
      <c r="AA42" s="1" t="str">
        <f t="shared" si="7"/>
        <v>75-100% increase</v>
      </c>
      <c r="AB42" s="3">
        <f t="shared" si="8"/>
        <v>4</v>
      </c>
      <c r="AC42">
        <f t="shared" si="9"/>
        <v>0</v>
      </c>
    </row>
    <row r="43" spans="1:29" x14ac:dyDescent="0.3">
      <c r="A43" t="s">
        <v>18</v>
      </c>
      <c r="B43" s="1">
        <f>VLOOKUP(A43,welfare_data!$A$1:$C$379,2,0)</f>
        <v>553965.38375200005</v>
      </c>
      <c r="C43" s="1">
        <f>VLOOKUP(A43,welfare_data!$A$1:$C$379,3,0)</f>
        <v>1050892.3375599999</v>
      </c>
      <c r="D43" t="s">
        <v>372</v>
      </c>
      <c r="E43">
        <v>10.2989999999999</v>
      </c>
      <c r="F43">
        <v>56.219999999999899</v>
      </c>
      <c r="G43" t="str">
        <f t="shared" si="0"/>
        <v>&lt; 1 million</v>
      </c>
      <c r="H43" t="str">
        <f t="shared" si="0"/>
        <v>1,000,000 - 3,000,000</v>
      </c>
      <c r="I43">
        <f t="shared" si="1"/>
        <v>1</v>
      </c>
      <c r="J43">
        <f t="shared" si="1"/>
        <v>2</v>
      </c>
      <c r="K43">
        <f t="shared" si="2"/>
        <v>1.1472026904398771</v>
      </c>
      <c r="L43">
        <f t="shared" si="3"/>
        <v>1.189207115002721</v>
      </c>
      <c r="M43">
        <f t="shared" si="4"/>
        <v>1.3160740129524926</v>
      </c>
      <c r="N43">
        <f t="shared" si="5"/>
        <v>1.4142135623730949</v>
      </c>
      <c r="O43">
        <f>VLOOKUP(A43,site_data_desc!$A$2:$M$380,3,0)</f>
        <v>0</v>
      </c>
      <c r="P43">
        <f>VLOOKUP(A43,site_data_desc!$A$2:$M$380,4,0)</f>
        <v>0.62409998</v>
      </c>
      <c r="Q43">
        <f>VLOOKUP(A43,site_data_desc!$A$2:$M$380,5,0)</f>
        <v>703.27301</v>
      </c>
      <c r="R43">
        <f>VLOOKUP(A43,site_data_desc!$A$2:$M$380,6,0)</f>
        <v>616.52599999999995</v>
      </c>
      <c r="S43">
        <f>VLOOKUP(A43,site_data_desc!$A$2:$M$380,7,0)</f>
        <v>1</v>
      </c>
      <c r="T43">
        <f>VLOOKUP(A43,site_data_desc!$A$2:$M$380,8,0)</f>
        <v>4.1820000000000003E-2</v>
      </c>
      <c r="U43">
        <f>VLOOKUP(A43,site_data_desc!$A$2:$M$380,9,0)</f>
        <v>1.4999999999999999E-2</v>
      </c>
      <c r="V43">
        <f>VLOOKUP(A43,site_data_desc!$A$2:$M$380,10,0)</f>
        <v>1</v>
      </c>
      <c r="W43">
        <f>VLOOKUP(A43,site_data_desc!$A$2:$M$380,11,0)</f>
        <v>0</v>
      </c>
      <c r="X43">
        <f>VLOOKUP(A43,site_data_desc!$A$2:$M$380,12,0)</f>
        <v>0</v>
      </c>
      <c r="Y43">
        <f>VLOOKUP(A43,site_data_desc!$A$2:$M$380,13,0)</f>
        <v>0</v>
      </c>
      <c r="Z43" s="1">
        <f t="shared" si="6"/>
        <v>0.89703611161101859</v>
      </c>
      <c r="AA43" s="1" t="str">
        <f t="shared" si="7"/>
        <v>75-100% increase</v>
      </c>
      <c r="AB43" s="3">
        <f t="shared" si="8"/>
        <v>4</v>
      </c>
      <c r="AC43">
        <f t="shared" si="9"/>
        <v>1</v>
      </c>
    </row>
    <row r="44" spans="1:29" x14ac:dyDescent="0.3">
      <c r="A44" t="s">
        <v>19</v>
      </c>
      <c r="B44" s="1">
        <f>VLOOKUP(A44,welfare_data!$A$1:$C$379,2,0)</f>
        <v>557578.08987999998</v>
      </c>
      <c r="C44" s="1">
        <f>VLOOKUP(A44,welfare_data!$A$1:$C$379,3,0)</f>
        <v>1050479.9144600001</v>
      </c>
      <c r="D44" t="s">
        <v>372</v>
      </c>
      <c r="E44">
        <v>10.346</v>
      </c>
      <c r="F44">
        <v>56.253999999999898</v>
      </c>
      <c r="G44" t="str">
        <f t="shared" si="0"/>
        <v>&lt; 1 million</v>
      </c>
      <c r="H44" t="str">
        <f t="shared" si="0"/>
        <v>1,000,000 - 3,000,000</v>
      </c>
      <c r="I44">
        <f t="shared" si="1"/>
        <v>1</v>
      </c>
      <c r="J44">
        <f t="shared" si="1"/>
        <v>2</v>
      </c>
      <c r="K44">
        <f t="shared" si="2"/>
        <v>1.1472026904398771</v>
      </c>
      <c r="L44">
        <f t="shared" si="3"/>
        <v>1.189207115002721</v>
      </c>
      <c r="M44">
        <f t="shared" si="4"/>
        <v>1.3160740129524926</v>
      </c>
      <c r="N44">
        <f t="shared" si="5"/>
        <v>1.4142135623730949</v>
      </c>
      <c r="O44">
        <f>VLOOKUP(A44,site_data_desc!$A$2:$M$380,3,0)</f>
        <v>0</v>
      </c>
      <c r="P44">
        <f>VLOOKUP(A44,site_data_desc!$A$2:$M$380,4,0)</f>
        <v>0.24340999999999999</v>
      </c>
      <c r="Q44">
        <f>VLOOKUP(A44,site_data_desc!$A$2:$M$380,5,0)</f>
        <v>222.364</v>
      </c>
      <c r="R44">
        <f>VLOOKUP(A44,site_data_desc!$A$2:$M$380,6,0)</f>
        <v>241.035</v>
      </c>
      <c r="S44">
        <f>VLOOKUP(A44,site_data_desc!$A$2:$M$380,7,0)</f>
        <v>2</v>
      </c>
      <c r="T44">
        <f>VLOOKUP(A44,site_data_desc!$A$2:$M$380,8,0)</f>
        <v>5.8639999999999998E-2</v>
      </c>
      <c r="U44">
        <f>VLOOKUP(A44,site_data_desc!$A$2:$M$380,9,0)</f>
        <v>4.6820000000000001E-2</v>
      </c>
      <c r="V44">
        <f>VLOOKUP(A44,site_data_desc!$A$2:$M$380,10,0)</f>
        <v>0</v>
      </c>
      <c r="W44">
        <f>VLOOKUP(A44,site_data_desc!$A$2:$M$380,11,0)</f>
        <v>1</v>
      </c>
      <c r="X44">
        <f>VLOOKUP(A44,site_data_desc!$A$2:$M$380,12,0)</f>
        <v>0</v>
      </c>
      <c r="Y44">
        <f>VLOOKUP(A44,site_data_desc!$A$2:$M$380,13,0)</f>
        <v>0</v>
      </c>
      <c r="Z44" s="1">
        <f t="shared" si="6"/>
        <v>0.88400500938995064</v>
      </c>
      <c r="AA44" s="1" t="str">
        <f t="shared" si="7"/>
        <v>75-100% increase</v>
      </c>
      <c r="AB44" s="3">
        <f t="shared" si="8"/>
        <v>4</v>
      </c>
      <c r="AC44">
        <f t="shared" si="9"/>
        <v>0</v>
      </c>
    </row>
    <row r="45" spans="1:29" x14ac:dyDescent="0.3">
      <c r="A45" t="s">
        <v>122</v>
      </c>
      <c r="B45" s="1">
        <f>VLOOKUP(A45,welfare_data!$A$1:$C$379,2,0)</f>
        <v>1217507.1551000001</v>
      </c>
      <c r="C45" s="1">
        <f>VLOOKUP(A45,welfare_data!$A$1:$C$379,3,0)</f>
        <v>1967281.6698</v>
      </c>
      <c r="D45" t="s">
        <v>372</v>
      </c>
      <c r="E45">
        <v>12.279</v>
      </c>
      <c r="F45">
        <v>54.984000000000002</v>
      </c>
      <c r="G45" t="str">
        <f t="shared" si="0"/>
        <v>1,000,000 - 3,000,000</v>
      </c>
      <c r="H45" t="str">
        <f t="shared" si="0"/>
        <v>1,000,000 - 3,000,000</v>
      </c>
      <c r="I45">
        <f t="shared" si="1"/>
        <v>2</v>
      </c>
      <c r="J45">
        <f t="shared" si="1"/>
        <v>2</v>
      </c>
      <c r="K45">
        <f t="shared" si="2"/>
        <v>1.3160740129524926</v>
      </c>
      <c r="L45">
        <f t="shared" si="3"/>
        <v>1.4142135623730949</v>
      </c>
      <c r="M45">
        <f t="shared" si="4"/>
        <v>1.3160740129524926</v>
      </c>
      <c r="N45">
        <f t="shared" si="5"/>
        <v>1.4142135623730949</v>
      </c>
      <c r="O45">
        <f>VLOOKUP(A45,site_data_desc!$A$2:$M$380,3,0)</f>
        <v>0</v>
      </c>
      <c r="P45">
        <f>VLOOKUP(A45,site_data_desc!$A$2:$M$380,4,0)</f>
        <v>0.29002701000000003</v>
      </c>
      <c r="Q45">
        <f>VLOOKUP(A45,site_data_desc!$A$2:$M$380,5,0)</f>
        <v>84.143501000000001</v>
      </c>
      <c r="R45">
        <f>VLOOKUP(A45,site_data_desc!$A$2:$M$380,6,0)</f>
        <v>62.639800999999999</v>
      </c>
      <c r="S45">
        <f>VLOOKUP(A45,site_data_desc!$A$2:$M$380,7,0)</f>
        <v>4</v>
      </c>
      <c r="T45">
        <f>VLOOKUP(A45,site_data_desc!$A$2:$M$380,8,0)</f>
        <v>0.52610999999999997</v>
      </c>
      <c r="U45">
        <f>VLOOKUP(A45,site_data_desc!$A$2:$M$380,9,0)</f>
        <v>0.22340000000000002</v>
      </c>
      <c r="V45">
        <f>VLOOKUP(A45,site_data_desc!$A$2:$M$380,10,0)</f>
        <v>0</v>
      </c>
      <c r="W45">
        <f>VLOOKUP(A45,site_data_desc!$A$2:$M$380,11,0)</f>
        <v>0</v>
      </c>
      <c r="X45">
        <f>VLOOKUP(A45,site_data_desc!$A$2:$M$380,12,0)</f>
        <v>0</v>
      </c>
      <c r="Y45">
        <f>VLOOKUP(A45,site_data_desc!$A$2:$M$380,13,0)</f>
        <v>1</v>
      </c>
      <c r="Z45" s="1">
        <f t="shared" si="6"/>
        <v>0.61582760442867146</v>
      </c>
      <c r="AA45" s="1" t="str">
        <f t="shared" si="7"/>
        <v>51-75% increase</v>
      </c>
      <c r="AB45" s="3">
        <f t="shared" si="8"/>
        <v>3</v>
      </c>
      <c r="AC45">
        <f t="shared" si="9"/>
        <v>0</v>
      </c>
    </row>
    <row r="46" spans="1:29" x14ac:dyDescent="0.3">
      <c r="A46" t="s">
        <v>8</v>
      </c>
      <c r="B46" s="1">
        <f>VLOOKUP(A46,welfare_data!$A$1:$C$379,2,0)</f>
        <v>4562056.8307800004</v>
      </c>
      <c r="C46" s="1">
        <f>VLOOKUP(A46,welfare_data!$A$1:$C$379,3,0)</f>
        <v>3871782.3072199998</v>
      </c>
      <c r="D46" t="s">
        <v>372</v>
      </c>
      <c r="E46">
        <v>10.307</v>
      </c>
      <c r="F46">
        <v>56.981000000000002</v>
      </c>
      <c r="G46" t="str">
        <f t="shared" si="0"/>
        <v>3,000,000 - 10,000,000</v>
      </c>
      <c r="H46" t="str">
        <f t="shared" si="0"/>
        <v>3,000,000 - 10,000,000</v>
      </c>
      <c r="I46">
        <f t="shared" si="1"/>
        <v>3</v>
      </c>
      <c r="J46">
        <f t="shared" si="1"/>
        <v>3</v>
      </c>
      <c r="K46">
        <f t="shared" si="2"/>
        <v>1.5098036484771051</v>
      </c>
      <c r="L46">
        <f t="shared" si="3"/>
        <v>1.6817928305074288</v>
      </c>
      <c r="M46">
        <f t="shared" si="4"/>
        <v>1.5098036484771051</v>
      </c>
      <c r="N46">
        <f t="shared" si="5"/>
        <v>1.6817928305074288</v>
      </c>
      <c r="O46">
        <f>VLOOKUP(A46,site_data_desc!$A$2:$M$380,3,0)</f>
        <v>1</v>
      </c>
      <c r="P46">
        <f>VLOOKUP(A46,site_data_desc!$A$2:$M$380,4,0)</f>
        <v>0.108296</v>
      </c>
      <c r="Q46">
        <f>VLOOKUP(A46,site_data_desc!$A$2:$M$380,5,0)</f>
        <v>63.252299999999998</v>
      </c>
      <c r="R46">
        <f>VLOOKUP(A46,site_data_desc!$A$2:$M$380,6,0)</f>
        <v>40.846001000000001</v>
      </c>
      <c r="S46">
        <f>VLOOKUP(A46,site_data_desc!$A$2:$M$380,7,0)</f>
        <v>1</v>
      </c>
      <c r="T46">
        <f>VLOOKUP(A46,site_data_desc!$A$2:$M$380,8,0)</f>
        <v>1.1820000000000001E-2</v>
      </c>
      <c r="U46">
        <f>VLOOKUP(A46,site_data_desc!$A$2:$M$380,9,0)</f>
        <v>5.9100000000000003E-3</v>
      </c>
      <c r="V46">
        <f>VLOOKUP(A46,site_data_desc!$A$2:$M$380,10,0)</f>
        <v>1</v>
      </c>
      <c r="W46">
        <f>VLOOKUP(A46,site_data_desc!$A$2:$M$380,11,0)</f>
        <v>0</v>
      </c>
      <c r="X46">
        <f>VLOOKUP(A46,site_data_desc!$A$2:$M$380,12,0)</f>
        <v>0</v>
      </c>
      <c r="Y46">
        <f>VLOOKUP(A46,site_data_desc!$A$2:$M$380,13,0)</f>
        <v>0</v>
      </c>
      <c r="Z46" s="1">
        <f t="shared" si="6"/>
        <v>-0.15130774323168186</v>
      </c>
      <c r="AA46" s="1" t="str">
        <f t="shared" si="7"/>
        <v>0-25% increase</v>
      </c>
      <c r="AB46" s="3">
        <f t="shared" si="8"/>
        <v>1</v>
      </c>
      <c r="AC46">
        <f t="shared" si="9"/>
        <v>0</v>
      </c>
    </row>
    <row r="47" spans="1:29" x14ac:dyDescent="0.3">
      <c r="A47" t="s">
        <v>56</v>
      </c>
      <c r="B47" s="1">
        <f>VLOOKUP(A47,welfare_data!$A$1:$C$379,2,0)</f>
        <v>42045707.625200003</v>
      </c>
      <c r="C47" s="1">
        <f>VLOOKUP(A47,welfare_data!$A$1:$C$379,3,0)</f>
        <v>67205685.904300004</v>
      </c>
      <c r="D47" t="s">
        <v>372</v>
      </c>
      <c r="E47">
        <v>12.5779999999999</v>
      </c>
      <c r="F47">
        <v>55.668999999999897</v>
      </c>
      <c r="G47" t="str">
        <f t="shared" si="0"/>
        <v>30,000,000 - 70,000,000</v>
      </c>
      <c r="H47" t="str">
        <f t="shared" si="0"/>
        <v>30,000,000 - 70,000,000</v>
      </c>
      <c r="I47">
        <f t="shared" si="1"/>
        <v>5</v>
      </c>
      <c r="J47">
        <f t="shared" si="1"/>
        <v>5</v>
      </c>
      <c r="K47">
        <f t="shared" si="2"/>
        <v>1.9870133464215782</v>
      </c>
      <c r="L47">
        <f t="shared" si="3"/>
        <v>2.3784142300054416</v>
      </c>
      <c r="M47">
        <f t="shared" si="4"/>
        <v>1.9870133464215782</v>
      </c>
      <c r="N47">
        <f t="shared" si="5"/>
        <v>2.3784142300054416</v>
      </c>
      <c r="O47">
        <f>VLOOKUP(A47,site_data_desc!$A$2:$M$380,3,0)</f>
        <v>0</v>
      </c>
      <c r="P47">
        <f>VLOOKUP(A47,site_data_desc!$A$2:$M$380,4,0)</f>
        <v>5.9169901999999999</v>
      </c>
      <c r="Q47">
        <f>VLOOKUP(A47,site_data_desc!$A$2:$M$380,5,0)</f>
        <v>5903.4701999999997</v>
      </c>
      <c r="R47">
        <f>VLOOKUP(A47,site_data_desc!$A$2:$M$380,6,0)</f>
        <v>3638.5900999999999</v>
      </c>
      <c r="S47">
        <f>VLOOKUP(A47,site_data_desc!$A$2:$M$380,7,0)</f>
        <v>2</v>
      </c>
      <c r="T47">
        <f>VLOOKUP(A47,site_data_desc!$A$2:$M$380,8,0)</f>
        <v>0.1371</v>
      </c>
      <c r="U47">
        <f>VLOOKUP(A47,site_data_desc!$A$2:$M$380,9,0)</f>
        <v>6.5700000000000003E-3</v>
      </c>
      <c r="V47">
        <f>VLOOKUP(A47,site_data_desc!$A$2:$M$380,10,0)</f>
        <v>0</v>
      </c>
      <c r="W47">
        <f>VLOOKUP(A47,site_data_desc!$A$2:$M$380,11,0)</f>
        <v>1</v>
      </c>
      <c r="X47">
        <f>VLOOKUP(A47,site_data_desc!$A$2:$M$380,12,0)</f>
        <v>0</v>
      </c>
      <c r="Y47">
        <f>VLOOKUP(A47,site_data_desc!$A$2:$M$380,13,0)</f>
        <v>0</v>
      </c>
      <c r="Z47" s="1">
        <f t="shared" si="6"/>
        <v>0.59839588153394341</v>
      </c>
      <c r="AA47" s="1" t="str">
        <f t="shared" si="7"/>
        <v>51-75% increase</v>
      </c>
      <c r="AB47" s="3">
        <f t="shared" si="8"/>
        <v>3</v>
      </c>
      <c r="AC47">
        <f t="shared" si="9"/>
        <v>0</v>
      </c>
    </row>
    <row r="48" spans="1:29" x14ac:dyDescent="0.3">
      <c r="A48" t="s">
        <v>58</v>
      </c>
      <c r="B48" s="1">
        <f>VLOOKUP(A48,welfare_data!$A$1:$C$379,2,0)</f>
        <v>3299614.4476100001</v>
      </c>
      <c r="C48" s="1">
        <f>VLOOKUP(A48,welfare_data!$A$1:$C$379,3,0)</f>
        <v>5213934.4378000004</v>
      </c>
      <c r="D48" t="s">
        <v>372</v>
      </c>
      <c r="E48">
        <v>12.645</v>
      </c>
      <c r="F48">
        <v>55.658999999999899</v>
      </c>
      <c r="G48" t="str">
        <f t="shared" si="0"/>
        <v>3,000,000 - 10,000,000</v>
      </c>
      <c r="H48" t="str">
        <f t="shared" si="0"/>
        <v>3,000,000 - 10,000,000</v>
      </c>
      <c r="I48">
        <f t="shared" si="1"/>
        <v>3</v>
      </c>
      <c r="J48">
        <f t="shared" si="1"/>
        <v>3</v>
      </c>
      <c r="K48">
        <f t="shared" si="2"/>
        <v>1.5098036484771051</v>
      </c>
      <c r="L48">
        <f t="shared" si="3"/>
        <v>1.6817928305074288</v>
      </c>
      <c r="M48">
        <f t="shared" si="4"/>
        <v>1.5098036484771051</v>
      </c>
      <c r="N48">
        <f t="shared" si="5"/>
        <v>1.6817928305074288</v>
      </c>
      <c r="O48">
        <f>VLOOKUP(A48,site_data_desc!$A$2:$M$380,3,0)</f>
        <v>0</v>
      </c>
      <c r="P48">
        <f>VLOOKUP(A48,site_data_desc!$A$2:$M$380,4,0)</f>
        <v>3.8607100000000001</v>
      </c>
      <c r="Q48">
        <f>VLOOKUP(A48,site_data_desc!$A$2:$M$380,5,0)</f>
        <v>3743.74</v>
      </c>
      <c r="R48">
        <f>VLOOKUP(A48,site_data_desc!$A$2:$M$380,6,0)</f>
        <v>3660.8101000000001</v>
      </c>
      <c r="S48">
        <f>VLOOKUP(A48,site_data_desc!$A$2:$M$380,7,0)</f>
        <v>1</v>
      </c>
      <c r="T48">
        <f>VLOOKUP(A48,site_data_desc!$A$2:$M$380,8,0)</f>
        <v>2.852E-2</v>
      </c>
      <c r="U48">
        <f>VLOOKUP(A48,site_data_desc!$A$2:$M$380,9,0)</f>
        <v>5.0999999999999995E-3</v>
      </c>
      <c r="V48">
        <f>VLOOKUP(A48,site_data_desc!$A$2:$M$380,10,0)</f>
        <v>1</v>
      </c>
      <c r="W48">
        <f>VLOOKUP(A48,site_data_desc!$A$2:$M$380,11,0)</f>
        <v>0</v>
      </c>
      <c r="X48">
        <f>VLOOKUP(A48,site_data_desc!$A$2:$M$380,12,0)</f>
        <v>0</v>
      </c>
      <c r="Y48">
        <f>VLOOKUP(A48,site_data_desc!$A$2:$M$380,13,0)</f>
        <v>0</v>
      </c>
      <c r="Z48" s="1">
        <f t="shared" si="6"/>
        <v>0.58016474972601539</v>
      </c>
      <c r="AA48" s="1" t="str">
        <f t="shared" si="7"/>
        <v>51-75% increase</v>
      </c>
      <c r="AB48" s="3">
        <f t="shared" si="8"/>
        <v>3</v>
      </c>
      <c r="AC48">
        <f t="shared" si="9"/>
        <v>1</v>
      </c>
    </row>
    <row r="49" spans="1:29" x14ac:dyDescent="0.3">
      <c r="A49" t="s">
        <v>59</v>
      </c>
      <c r="B49" s="1">
        <f>VLOOKUP(A49,welfare_data!$A$1:$C$379,2,0)</f>
        <v>12624257.138699999</v>
      </c>
      <c r="C49" s="1">
        <f>VLOOKUP(A49,welfare_data!$A$1:$C$379,3,0)</f>
        <v>19996415.809599999</v>
      </c>
      <c r="D49" t="s">
        <v>372</v>
      </c>
      <c r="E49">
        <v>12.64</v>
      </c>
      <c r="F49">
        <v>55.658000000000001</v>
      </c>
      <c r="G49" t="str">
        <f t="shared" si="0"/>
        <v>10,000,000 - 30,000,000</v>
      </c>
      <c r="H49" t="str">
        <f t="shared" si="0"/>
        <v>10,000,000 - 30,000,000</v>
      </c>
      <c r="I49">
        <f t="shared" si="1"/>
        <v>4</v>
      </c>
      <c r="J49">
        <f t="shared" si="1"/>
        <v>4</v>
      </c>
      <c r="K49">
        <f t="shared" si="2"/>
        <v>1.7320508075688776</v>
      </c>
      <c r="L49">
        <f t="shared" si="3"/>
        <v>1.9999999999999996</v>
      </c>
      <c r="M49">
        <f t="shared" si="4"/>
        <v>1.7320508075688776</v>
      </c>
      <c r="N49">
        <f t="shared" si="5"/>
        <v>1.9999999999999996</v>
      </c>
      <c r="O49">
        <f>VLOOKUP(A49,site_data_desc!$A$2:$M$380,3,0)</f>
        <v>0</v>
      </c>
      <c r="P49">
        <f>VLOOKUP(A49,site_data_desc!$A$2:$M$380,4,0)</f>
        <v>4.3244999999999996</v>
      </c>
      <c r="Q49">
        <f>VLOOKUP(A49,site_data_desc!$A$2:$M$380,5,0)</f>
        <v>3956.45</v>
      </c>
      <c r="R49">
        <f>VLOOKUP(A49,site_data_desc!$A$2:$M$380,6,0)</f>
        <v>3661.1799000000001</v>
      </c>
      <c r="S49">
        <f>VLOOKUP(A49,site_data_desc!$A$2:$M$380,7,0)</f>
        <v>1</v>
      </c>
      <c r="T49">
        <f>VLOOKUP(A49,site_data_desc!$A$2:$M$380,8,0)</f>
        <v>5.0630000000000001E-2</v>
      </c>
      <c r="U49">
        <f>VLOOKUP(A49,site_data_desc!$A$2:$M$380,9,0)</f>
        <v>2.0210000000000002E-2</v>
      </c>
      <c r="V49">
        <f>VLOOKUP(A49,site_data_desc!$A$2:$M$380,10,0)</f>
        <v>1</v>
      </c>
      <c r="W49">
        <f>VLOOKUP(A49,site_data_desc!$A$2:$M$380,11,0)</f>
        <v>0</v>
      </c>
      <c r="X49">
        <f>VLOOKUP(A49,site_data_desc!$A$2:$M$380,12,0)</f>
        <v>0</v>
      </c>
      <c r="Y49">
        <f>VLOOKUP(A49,site_data_desc!$A$2:$M$380,13,0)</f>
        <v>0</v>
      </c>
      <c r="Z49" s="1">
        <f t="shared" si="6"/>
        <v>0.58396772102339789</v>
      </c>
      <c r="AA49" s="1" t="str">
        <f t="shared" si="7"/>
        <v>51-75% increase</v>
      </c>
      <c r="AB49" s="3">
        <f t="shared" si="8"/>
        <v>3</v>
      </c>
      <c r="AC49">
        <f t="shared" si="9"/>
        <v>1</v>
      </c>
    </row>
    <row r="50" spans="1:29" x14ac:dyDescent="0.3">
      <c r="A50" t="s">
        <v>57</v>
      </c>
      <c r="B50" s="1">
        <f>VLOOKUP(A50,welfare_data!$A$1:$C$379,2,0)</f>
        <v>487082.09389399999</v>
      </c>
      <c r="C50" s="1">
        <f>VLOOKUP(A50,welfare_data!$A$1:$C$379,3,0)</f>
        <v>769449.41644599999</v>
      </c>
      <c r="D50" t="s">
        <v>372</v>
      </c>
      <c r="E50">
        <v>12.564</v>
      </c>
      <c r="F50">
        <v>55.662999999999897</v>
      </c>
      <c r="G50" t="str">
        <f t="shared" si="0"/>
        <v>&lt; 1 million</v>
      </c>
      <c r="H50" t="str">
        <f t="shared" si="0"/>
        <v>&lt; 1 million</v>
      </c>
      <c r="I50">
        <f t="shared" si="1"/>
        <v>1</v>
      </c>
      <c r="J50">
        <f t="shared" si="1"/>
        <v>1</v>
      </c>
      <c r="K50">
        <f t="shared" si="2"/>
        <v>1.1472026904398771</v>
      </c>
      <c r="L50">
        <f t="shared" si="3"/>
        <v>1.189207115002721</v>
      </c>
      <c r="M50">
        <f t="shared" si="4"/>
        <v>1.1472026904398771</v>
      </c>
      <c r="N50">
        <f t="shared" si="5"/>
        <v>1.189207115002721</v>
      </c>
      <c r="O50">
        <f>VLOOKUP(A50,site_data_desc!$A$2:$M$380,3,0)</f>
        <v>0</v>
      </c>
      <c r="P50">
        <f>VLOOKUP(A50,site_data_desc!$A$2:$M$380,4,0)</f>
        <v>4.9502597999999995</v>
      </c>
      <c r="Q50">
        <f>VLOOKUP(A50,site_data_desc!$A$2:$M$380,5,0)</f>
        <v>5553.2798000000003</v>
      </c>
      <c r="R50">
        <f>VLOOKUP(A50,site_data_desc!$A$2:$M$380,6,0)</f>
        <v>3697.6599000000001</v>
      </c>
      <c r="S50">
        <f>VLOOKUP(A50,site_data_desc!$A$2:$M$380,7,0)</f>
        <v>2</v>
      </c>
      <c r="T50">
        <f>VLOOKUP(A50,site_data_desc!$A$2:$M$380,8,0)</f>
        <v>4.5679999999999998E-2</v>
      </c>
      <c r="U50">
        <f>VLOOKUP(A50,site_data_desc!$A$2:$M$380,9,0)</f>
        <v>1.0840000000000001E-2</v>
      </c>
      <c r="V50">
        <f>VLOOKUP(A50,site_data_desc!$A$2:$M$380,10,0)</f>
        <v>0</v>
      </c>
      <c r="W50">
        <f>VLOOKUP(A50,site_data_desc!$A$2:$M$380,11,0)</f>
        <v>1</v>
      </c>
      <c r="X50">
        <f>VLOOKUP(A50,site_data_desc!$A$2:$M$380,12,0)</f>
        <v>0</v>
      </c>
      <c r="Y50">
        <f>VLOOKUP(A50,site_data_desc!$A$2:$M$380,13,0)</f>
        <v>0</v>
      </c>
      <c r="Z50" s="1">
        <f t="shared" si="6"/>
        <v>0.57971197482256343</v>
      </c>
      <c r="AA50" s="1" t="str">
        <f t="shared" si="7"/>
        <v>51-75% increase</v>
      </c>
      <c r="AB50" s="3">
        <f t="shared" si="8"/>
        <v>3</v>
      </c>
      <c r="AC50">
        <f t="shared" si="9"/>
        <v>0</v>
      </c>
    </row>
    <row r="51" spans="1:29" x14ac:dyDescent="0.3">
      <c r="A51" t="s">
        <v>105</v>
      </c>
      <c r="B51" s="1">
        <f>VLOOKUP(A51,welfare_data!$A$1:$C$379,2,0)</f>
        <v>1941274.0129</v>
      </c>
      <c r="C51" s="1">
        <f>VLOOKUP(A51,welfare_data!$A$1:$C$379,3,0)</f>
        <v>3109102.16291</v>
      </c>
      <c r="D51" t="s">
        <v>372</v>
      </c>
      <c r="E51">
        <v>12.285</v>
      </c>
      <c r="F51">
        <v>55.406999999999897</v>
      </c>
      <c r="G51" t="str">
        <f t="shared" si="0"/>
        <v>1,000,000 - 3,000,000</v>
      </c>
      <c r="H51" t="str">
        <f t="shared" si="0"/>
        <v>3,000,000 - 10,000,000</v>
      </c>
      <c r="I51">
        <f t="shared" si="1"/>
        <v>2</v>
      </c>
      <c r="J51">
        <f t="shared" si="1"/>
        <v>3</v>
      </c>
      <c r="K51">
        <f t="shared" si="2"/>
        <v>1.3160740129524926</v>
      </c>
      <c r="L51">
        <f t="shared" si="3"/>
        <v>1.4142135623730949</v>
      </c>
      <c r="M51">
        <f t="shared" si="4"/>
        <v>1.5098036484771051</v>
      </c>
      <c r="N51">
        <f t="shared" si="5"/>
        <v>1.6817928305074288</v>
      </c>
      <c r="O51">
        <f>VLOOKUP(A51,site_data_desc!$A$2:$M$380,3,0)</f>
        <v>0</v>
      </c>
      <c r="P51">
        <f>VLOOKUP(A51,site_data_desc!$A$2:$M$380,4,0)</f>
        <v>0.237508</v>
      </c>
      <c r="Q51">
        <f>VLOOKUP(A51,site_data_desc!$A$2:$M$380,5,0)</f>
        <v>127.774</v>
      </c>
      <c r="R51">
        <f>VLOOKUP(A51,site_data_desc!$A$2:$M$380,6,0)</f>
        <v>197.82201000000001</v>
      </c>
      <c r="S51">
        <f>VLOOKUP(A51,site_data_desc!$A$2:$M$380,7,0)</f>
        <v>2</v>
      </c>
      <c r="T51">
        <f>VLOOKUP(A51,site_data_desc!$A$2:$M$380,8,0)</f>
        <v>0.12813999999999998</v>
      </c>
      <c r="U51">
        <f>VLOOKUP(A51,site_data_desc!$A$2:$M$380,9,0)</f>
        <v>0.121</v>
      </c>
      <c r="V51">
        <f>VLOOKUP(A51,site_data_desc!$A$2:$M$380,10,0)</f>
        <v>0</v>
      </c>
      <c r="W51">
        <f>VLOOKUP(A51,site_data_desc!$A$2:$M$380,11,0)</f>
        <v>1</v>
      </c>
      <c r="X51">
        <f>VLOOKUP(A51,site_data_desc!$A$2:$M$380,12,0)</f>
        <v>0</v>
      </c>
      <c r="Y51">
        <f>VLOOKUP(A51,site_data_desc!$A$2:$M$380,13,0)</f>
        <v>0</v>
      </c>
      <c r="Z51" s="1">
        <f t="shared" si="6"/>
        <v>0.60157821216873097</v>
      </c>
      <c r="AA51" s="1" t="str">
        <f t="shared" si="7"/>
        <v>51-75% increase</v>
      </c>
      <c r="AB51" s="3">
        <f t="shared" si="8"/>
        <v>3</v>
      </c>
      <c r="AC51">
        <f t="shared" si="9"/>
        <v>0</v>
      </c>
    </row>
    <row r="52" spans="1:29" x14ac:dyDescent="0.3">
      <c r="A52" t="s">
        <v>123</v>
      </c>
      <c r="B52" s="1">
        <f>VLOOKUP(A52,welfare_data!$A$1:$C$379,2,0)</f>
        <v>1047600.80048</v>
      </c>
      <c r="C52" s="1">
        <f>VLOOKUP(A52,welfare_data!$A$1:$C$379,3,0)</f>
        <v>1708875.2680599999</v>
      </c>
      <c r="D52" t="s">
        <v>372</v>
      </c>
      <c r="E52">
        <v>12.537000000000001</v>
      </c>
      <c r="F52">
        <v>55.896000000000001</v>
      </c>
      <c r="G52" t="str">
        <f t="shared" si="0"/>
        <v>1,000,000 - 3,000,000</v>
      </c>
      <c r="H52" t="str">
        <f t="shared" si="0"/>
        <v>1,000,000 - 3,000,000</v>
      </c>
      <c r="I52">
        <f t="shared" si="1"/>
        <v>2</v>
      </c>
      <c r="J52">
        <f t="shared" si="1"/>
        <v>2</v>
      </c>
      <c r="K52">
        <f t="shared" si="2"/>
        <v>1.3160740129524926</v>
      </c>
      <c r="L52">
        <f t="shared" si="3"/>
        <v>1.4142135623730949</v>
      </c>
      <c r="M52">
        <f t="shared" si="4"/>
        <v>1.3160740129524926</v>
      </c>
      <c r="N52">
        <f t="shared" si="5"/>
        <v>1.4142135623730949</v>
      </c>
      <c r="O52">
        <f>VLOOKUP(A52,site_data_desc!$A$2:$M$380,3,0)</f>
        <v>0</v>
      </c>
      <c r="P52">
        <f>VLOOKUP(A52,site_data_desc!$A$2:$M$380,4,0)</f>
        <v>1.1214000000000002</v>
      </c>
      <c r="Q52">
        <f>VLOOKUP(A52,site_data_desc!$A$2:$M$380,5,0)</f>
        <v>852.37401999999997</v>
      </c>
      <c r="R52">
        <f>VLOOKUP(A52,site_data_desc!$A$2:$M$380,6,0)</f>
        <v>570.92798000000005</v>
      </c>
      <c r="S52">
        <f>VLOOKUP(A52,site_data_desc!$A$2:$M$380,7,0)</f>
        <v>4</v>
      </c>
      <c r="T52">
        <f>VLOOKUP(A52,site_data_desc!$A$2:$M$380,8,0)</f>
        <v>0.84821999999999997</v>
      </c>
      <c r="U52">
        <f>VLOOKUP(A52,site_data_desc!$A$2:$M$380,9,0)</f>
        <v>9.6829999999999999E-2</v>
      </c>
      <c r="V52">
        <f>VLOOKUP(A52,site_data_desc!$A$2:$M$380,10,0)</f>
        <v>0</v>
      </c>
      <c r="W52">
        <f>VLOOKUP(A52,site_data_desc!$A$2:$M$380,11,0)</f>
        <v>0</v>
      </c>
      <c r="X52">
        <f>VLOOKUP(A52,site_data_desc!$A$2:$M$380,12,0)</f>
        <v>0</v>
      </c>
      <c r="Y52">
        <f>VLOOKUP(A52,site_data_desc!$A$2:$M$380,13,0)</f>
        <v>1</v>
      </c>
      <c r="Z52" s="1">
        <f t="shared" si="6"/>
        <v>0.63122753178215474</v>
      </c>
      <c r="AA52" s="1" t="str">
        <f t="shared" si="7"/>
        <v>51-75% increase</v>
      </c>
      <c r="AB52" s="3">
        <f t="shared" si="8"/>
        <v>3</v>
      </c>
      <c r="AC52">
        <f t="shared" si="9"/>
        <v>0</v>
      </c>
    </row>
    <row r="53" spans="1:29" x14ac:dyDescent="0.3">
      <c r="A53" t="s">
        <v>124</v>
      </c>
      <c r="B53" s="1">
        <f>VLOOKUP(A53,welfare_data!$A$1:$C$379,2,0)</f>
        <v>1137786.7570700001</v>
      </c>
      <c r="C53" s="1">
        <f>VLOOKUP(A53,welfare_data!$A$1:$C$379,3,0)</f>
        <v>1802820.4386</v>
      </c>
      <c r="D53" t="s">
        <v>372</v>
      </c>
      <c r="E53">
        <v>12.59</v>
      </c>
      <c r="F53">
        <v>55.719000000000001</v>
      </c>
      <c r="G53" t="str">
        <f t="shared" si="0"/>
        <v>1,000,000 - 3,000,000</v>
      </c>
      <c r="H53" t="str">
        <f t="shared" si="0"/>
        <v>1,000,000 - 3,000,000</v>
      </c>
      <c r="I53">
        <f t="shared" si="1"/>
        <v>2</v>
      </c>
      <c r="J53">
        <f t="shared" si="1"/>
        <v>2</v>
      </c>
      <c r="K53">
        <f t="shared" si="2"/>
        <v>1.3160740129524926</v>
      </c>
      <c r="L53">
        <f t="shared" si="3"/>
        <v>1.4142135623730949</v>
      </c>
      <c r="M53">
        <f t="shared" si="4"/>
        <v>1.3160740129524926</v>
      </c>
      <c r="N53">
        <f t="shared" si="5"/>
        <v>1.4142135623730949</v>
      </c>
      <c r="O53">
        <f>VLOOKUP(A53,site_data_desc!$A$2:$M$380,3,0)</f>
        <v>0</v>
      </c>
      <c r="P53">
        <f>VLOOKUP(A53,site_data_desc!$A$2:$M$380,4,0)</f>
        <v>6.4453500999999997</v>
      </c>
      <c r="Q53">
        <f>VLOOKUP(A53,site_data_desc!$A$2:$M$380,5,0)</f>
        <v>6224.4502000000002</v>
      </c>
      <c r="R53">
        <f>VLOOKUP(A53,site_data_desc!$A$2:$M$380,6,0)</f>
        <v>4518.2002000000002</v>
      </c>
      <c r="S53">
        <f>VLOOKUP(A53,site_data_desc!$A$2:$M$380,7,0)</f>
        <v>1</v>
      </c>
      <c r="T53">
        <f>VLOOKUP(A53,site_data_desc!$A$2:$M$380,8,0)</f>
        <v>9.8890000000000006E-2</v>
      </c>
      <c r="U53">
        <f>VLOOKUP(A53,site_data_desc!$A$2:$M$380,9,0)</f>
        <v>6.1939999999999995E-2</v>
      </c>
      <c r="V53">
        <f>VLOOKUP(A53,site_data_desc!$A$2:$M$380,10,0)</f>
        <v>1</v>
      </c>
      <c r="W53">
        <f>VLOOKUP(A53,site_data_desc!$A$2:$M$380,11,0)</f>
        <v>0</v>
      </c>
      <c r="X53">
        <f>VLOOKUP(A53,site_data_desc!$A$2:$M$380,12,0)</f>
        <v>0</v>
      </c>
      <c r="Y53">
        <f>VLOOKUP(A53,site_data_desc!$A$2:$M$380,13,0)</f>
        <v>0</v>
      </c>
      <c r="Z53" s="1">
        <f t="shared" si="6"/>
        <v>0.58449764632748757</v>
      </c>
      <c r="AA53" s="1" t="str">
        <f t="shared" si="7"/>
        <v>51-75% increase</v>
      </c>
      <c r="AB53" s="3">
        <f t="shared" si="8"/>
        <v>3</v>
      </c>
      <c r="AC53">
        <f t="shared" si="9"/>
        <v>1</v>
      </c>
    </row>
    <row r="54" spans="1:29" x14ac:dyDescent="0.3">
      <c r="A54" t="s">
        <v>125</v>
      </c>
      <c r="B54" s="1">
        <f>VLOOKUP(A54,welfare_data!$A$1:$C$379,2,0)</f>
        <v>11146829.1943</v>
      </c>
      <c r="C54" s="1">
        <f>VLOOKUP(A54,welfare_data!$A$1:$C$379,3,0)</f>
        <v>17646691.478</v>
      </c>
      <c r="D54" t="s">
        <v>372</v>
      </c>
      <c r="E54">
        <v>12.654</v>
      </c>
      <c r="F54">
        <v>55.64</v>
      </c>
      <c r="G54" t="str">
        <f t="shared" si="0"/>
        <v>10,000,000 - 30,000,000</v>
      </c>
      <c r="H54" t="str">
        <f t="shared" si="0"/>
        <v>10,000,000 - 30,000,000</v>
      </c>
      <c r="I54">
        <f t="shared" si="1"/>
        <v>4</v>
      </c>
      <c r="J54">
        <f t="shared" si="1"/>
        <v>4</v>
      </c>
      <c r="K54">
        <f t="shared" si="2"/>
        <v>1.7320508075688776</v>
      </c>
      <c r="L54">
        <f t="shared" si="3"/>
        <v>1.9999999999999996</v>
      </c>
      <c r="M54">
        <f t="shared" si="4"/>
        <v>1.7320508075688776</v>
      </c>
      <c r="N54">
        <f t="shared" si="5"/>
        <v>1.9999999999999996</v>
      </c>
      <c r="O54">
        <f>VLOOKUP(A54,site_data_desc!$A$2:$M$380,3,0)</f>
        <v>0</v>
      </c>
      <c r="P54">
        <f>VLOOKUP(A54,site_data_desc!$A$2:$M$380,4,0)</f>
        <v>2.36653</v>
      </c>
      <c r="Q54">
        <f>VLOOKUP(A54,site_data_desc!$A$2:$M$380,5,0)</f>
        <v>2162.4699999999998</v>
      </c>
      <c r="R54">
        <f>VLOOKUP(A54,site_data_desc!$A$2:$M$380,6,0)</f>
        <v>2953.1799000000001</v>
      </c>
      <c r="S54">
        <f>VLOOKUP(A54,site_data_desc!$A$2:$M$380,7,0)</f>
        <v>1</v>
      </c>
      <c r="T54">
        <f>VLOOKUP(A54,site_data_desc!$A$2:$M$380,8,0)</f>
        <v>9.6250000000000002E-2</v>
      </c>
      <c r="U54">
        <f>VLOOKUP(A54,site_data_desc!$A$2:$M$380,9,0)</f>
        <v>1.4999999999999999E-2</v>
      </c>
      <c r="V54">
        <f>VLOOKUP(A54,site_data_desc!$A$2:$M$380,10,0)</f>
        <v>1</v>
      </c>
      <c r="W54">
        <f>VLOOKUP(A54,site_data_desc!$A$2:$M$380,11,0)</f>
        <v>0</v>
      </c>
      <c r="X54">
        <f>VLOOKUP(A54,site_data_desc!$A$2:$M$380,12,0)</f>
        <v>0</v>
      </c>
      <c r="Y54">
        <f>VLOOKUP(A54,site_data_desc!$A$2:$M$380,13,0)</f>
        <v>0</v>
      </c>
      <c r="Z54" s="1">
        <f t="shared" si="6"/>
        <v>0.58311311408842126</v>
      </c>
      <c r="AA54" s="1" t="str">
        <f t="shared" si="7"/>
        <v>51-75% increase</v>
      </c>
      <c r="AB54" s="3">
        <f t="shared" si="8"/>
        <v>3</v>
      </c>
      <c r="AC54">
        <f t="shared" si="9"/>
        <v>1</v>
      </c>
    </row>
    <row r="55" spans="1:29" x14ac:dyDescent="0.3">
      <c r="A55" t="s">
        <v>0</v>
      </c>
      <c r="B55" s="1">
        <f>VLOOKUP(A55,welfare_data!$A$1:$C$379,2,0)</f>
        <v>1034411.1524500001</v>
      </c>
      <c r="C55" s="1">
        <f>VLOOKUP(A55,welfare_data!$A$1:$C$379,3,0)</f>
        <v>956977.84636299999</v>
      </c>
      <c r="D55" t="s">
        <v>372</v>
      </c>
      <c r="E55">
        <v>10.406000000000001</v>
      </c>
      <c r="F55">
        <v>55.591999999999899</v>
      </c>
      <c r="G55" t="str">
        <f t="shared" si="0"/>
        <v>1,000,000 - 3,000,000</v>
      </c>
      <c r="H55" t="str">
        <f t="shared" si="0"/>
        <v>&lt; 1 million</v>
      </c>
      <c r="I55">
        <f t="shared" si="1"/>
        <v>2</v>
      </c>
      <c r="J55">
        <f t="shared" si="1"/>
        <v>1</v>
      </c>
      <c r="K55">
        <f t="shared" si="2"/>
        <v>1.3160740129524926</v>
      </c>
      <c r="L55">
        <f t="shared" si="3"/>
        <v>1.4142135623730949</v>
      </c>
      <c r="M55">
        <f t="shared" si="4"/>
        <v>1.1472026904398771</v>
      </c>
      <c r="N55">
        <f t="shared" si="5"/>
        <v>1.189207115002721</v>
      </c>
      <c r="O55">
        <f>VLOOKUP(A55,site_data_desc!$A$2:$M$380,3,0)</f>
        <v>1</v>
      </c>
      <c r="P55">
        <f>VLOOKUP(A55,site_data_desc!$A$2:$M$380,4,0)</f>
        <v>3.2160899999999999E-2</v>
      </c>
      <c r="Q55">
        <f>VLOOKUP(A55,site_data_desc!$A$2:$M$380,5,0)</f>
        <v>32.717300000000002</v>
      </c>
      <c r="R55">
        <f>VLOOKUP(A55,site_data_desc!$A$2:$M$380,6,0)</f>
        <v>71.070198000000005</v>
      </c>
      <c r="S55">
        <f>VLOOKUP(A55,site_data_desc!$A$2:$M$380,7,0)</f>
        <v>1</v>
      </c>
      <c r="T55">
        <f>VLOOKUP(A55,site_data_desc!$A$2:$M$380,8,0)</f>
        <v>1.9600000000000003E-2</v>
      </c>
      <c r="U55">
        <f>VLOOKUP(A55,site_data_desc!$A$2:$M$380,9,0)</f>
        <v>7.0000000000000001E-3</v>
      </c>
      <c r="V55">
        <f>VLOOKUP(A55,site_data_desc!$A$2:$M$380,10,0)</f>
        <v>1</v>
      </c>
      <c r="W55">
        <f>VLOOKUP(A55,site_data_desc!$A$2:$M$380,11,0)</f>
        <v>0</v>
      </c>
      <c r="X55">
        <f>VLOOKUP(A55,site_data_desc!$A$2:$M$380,12,0)</f>
        <v>0</v>
      </c>
      <c r="Y55">
        <f>VLOOKUP(A55,site_data_desc!$A$2:$M$380,13,0)</f>
        <v>0</v>
      </c>
      <c r="Z55" s="1">
        <f t="shared" si="6"/>
        <v>-7.4857377459242855E-2</v>
      </c>
      <c r="AA55" s="1" t="str">
        <f t="shared" si="7"/>
        <v>0-25% increase</v>
      </c>
      <c r="AB55" s="3">
        <f t="shared" si="8"/>
        <v>1</v>
      </c>
      <c r="AC55">
        <f t="shared" si="9"/>
        <v>0</v>
      </c>
    </row>
    <row r="56" spans="1:29" x14ac:dyDescent="0.3">
      <c r="A56" t="s">
        <v>1</v>
      </c>
      <c r="B56" s="1">
        <f>VLOOKUP(A56,welfare_data!$A$1:$C$379,2,0)</f>
        <v>5464806.5018100003</v>
      </c>
      <c r="C56" s="1">
        <f>VLOOKUP(A56,welfare_data!$A$1:$C$379,3,0)</f>
        <v>4431112.79758</v>
      </c>
      <c r="D56" t="s">
        <v>372</v>
      </c>
      <c r="E56">
        <v>12.467000000000001</v>
      </c>
      <c r="F56">
        <v>56.093000000000004</v>
      </c>
      <c r="G56" t="str">
        <f t="shared" si="0"/>
        <v>3,000,000 - 10,000,000</v>
      </c>
      <c r="H56" t="str">
        <f t="shared" si="0"/>
        <v>3,000,000 - 10,000,000</v>
      </c>
      <c r="I56">
        <f t="shared" si="1"/>
        <v>3</v>
      </c>
      <c r="J56">
        <f t="shared" si="1"/>
        <v>3</v>
      </c>
      <c r="K56">
        <f t="shared" si="2"/>
        <v>1.5098036484771051</v>
      </c>
      <c r="L56">
        <f t="shared" si="3"/>
        <v>1.6817928305074288</v>
      </c>
      <c r="M56">
        <f t="shared" si="4"/>
        <v>1.5098036484771051</v>
      </c>
      <c r="N56">
        <f t="shared" si="5"/>
        <v>1.6817928305074288</v>
      </c>
      <c r="O56">
        <f>VLOOKUP(A56,site_data_desc!$A$2:$M$380,3,0)</f>
        <v>1</v>
      </c>
      <c r="P56">
        <f>VLOOKUP(A56,site_data_desc!$A$2:$M$380,4,0)</f>
        <v>0.23344599999999999</v>
      </c>
      <c r="Q56">
        <f>VLOOKUP(A56,site_data_desc!$A$2:$M$380,5,0)</f>
        <v>160.00800000000001</v>
      </c>
      <c r="R56">
        <f>VLOOKUP(A56,site_data_desc!$A$2:$M$380,6,0)</f>
        <v>250.82201000000001</v>
      </c>
      <c r="S56">
        <f>VLOOKUP(A56,site_data_desc!$A$2:$M$380,7,0)</f>
        <v>1</v>
      </c>
      <c r="T56">
        <f>VLOOKUP(A56,site_data_desc!$A$2:$M$380,8,0)</f>
        <v>2.3899999999999998E-2</v>
      </c>
      <c r="U56">
        <f>VLOOKUP(A56,site_data_desc!$A$2:$M$380,9,0)</f>
        <v>1.933E-2</v>
      </c>
      <c r="V56">
        <f>VLOOKUP(A56,site_data_desc!$A$2:$M$380,10,0)</f>
        <v>1</v>
      </c>
      <c r="W56">
        <f>VLOOKUP(A56,site_data_desc!$A$2:$M$380,11,0)</f>
        <v>0</v>
      </c>
      <c r="X56">
        <f>VLOOKUP(A56,site_data_desc!$A$2:$M$380,12,0)</f>
        <v>0</v>
      </c>
      <c r="Y56">
        <f>VLOOKUP(A56,site_data_desc!$A$2:$M$380,13,0)</f>
        <v>0</v>
      </c>
      <c r="Z56" s="1">
        <f t="shared" si="6"/>
        <v>-0.18915467617886017</v>
      </c>
      <c r="AA56" s="1" t="str">
        <f t="shared" si="7"/>
        <v>0-25% increase</v>
      </c>
      <c r="AB56" s="3">
        <f t="shared" si="8"/>
        <v>1</v>
      </c>
      <c r="AC56">
        <f t="shared" si="9"/>
        <v>0</v>
      </c>
    </row>
    <row r="57" spans="1:29" x14ac:dyDescent="0.3">
      <c r="A57" t="s">
        <v>2</v>
      </c>
      <c r="B57" s="1">
        <f>VLOOKUP(A57,welfare_data!$A$1:$C$379,2,0)</f>
        <v>1722474.3647700001</v>
      </c>
      <c r="C57" s="1">
        <f>VLOOKUP(A57,welfare_data!$A$1:$C$379,3,0)</f>
        <v>2451621.3613800001</v>
      </c>
      <c r="D57" t="s">
        <v>372</v>
      </c>
      <c r="E57">
        <v>15.146000000000001</v>
      </c>
      <c r="F57">
        <v>55.136000000000003</v>
      </c>
      <c r="G57" t="str">
        <f t="shared" si="0"/>
        <v>1,000,000 - 3,000,000</v>
      </c>
      <c r="H57" t="str">
        <f t="shared" si="0"/>
        <v>1,000,000 - 3,000,000</v>
      </c>
      <c r="I57">
        <f t="shared" si="1"/>
        <v>2</v>
      </c>
      <c r="J57">
        <f t="shared" si="1"/>
        <v>2</v>
      </c>
      <c r="K57">
        <f t="shared" si="2"/>
        <v>1.3160740129524926</v>
      </c>
      <c r="L57">
        <f t="shared" si="3"/>
        <v>1.4142135623730949</v>
      </c>
      <c r="M57">
        <f t="shared" si="4"/>
        <v>1.3160740129524926</v>
      </c>
      <c r="N57">
        <f t="shared" si="5"/>
        <v>1.4142135623730949</v>
      </c>
      <c r="O57">
        <f>VLOOKUP(A57,site_data_desc!$A$2:$M$380,3,0)</f>
        <v>0</v>
      </c>
      <c r="P57">
        <f>VLOOKUP(A57,site_data_desc!$A$2:$M$380,4,0)</f>
        <v>0.16198398999999999</v>
      </c>
      <c r="Q57">
        <f>VLOOKUP(A57,site_data_desc!$A$2:$M$380,5,0)</f>
        <v>75.036300999999995</v>
      </c>
      <c r="R57">
        <f>VLOOKUP(A57,site_data_desc!$A$2:$M$380,6,0)</f>
        <v>77.669403000000003</v>
      </c>
      <c r="S57">
        <f>VLOOKUP(A57,site_data_desc!$A$2:$M$380,7,0)</f>
        <v>1</v>
      </c>
      <c r="T57">
        <f>VLOOKUP(A57,site_data_desc!$A$2:$M$380,8,0)</f>
        <v>4.1829999999999999E-2</v>
      </c>
      <c r="U57">
        <f>VLOOKUP(A57,site_data_desc!$A$2:$M$380,9,0)</f>
        <v>2.01E-2</v>
      </c>
      <c r="V57">
        <f>VLOOKUP(A57,site_data_desc!$A$2:$M$380,10,0)</f>
        <v>1</v>
      </c>
      <c r="W57">
        <f>VLOOKUP(A57,site_data_desc!$A$2:$M$380,11,0)</f>
        <v>0</v>
      </c>
      <c r="X57">
        <f>VLOOKUP(A57,site_data_desc!$A$2:$M$380,12,0)</f>
        <v>0</v>
      </c>
      <c r="Y57">
        <f>VLOOKUP(A57,site_data_desc!$A$2:$M$380,13,0)</f>
        <v>0</v>
      </c>
      <c r="Z57" s="1">
        <f t="shared" si="6"/>
        <v>0.42331370006041402</v>
      </c>
      <c r="AA57" s="1" t="str">
        <f t="shared" si="7"/>
        <v>26-50% increase</v>
      </c>
      <c r="AB57" s="3">
        <f t="shared" si="8"/>
        <v>2</v>
      </c>
      <c r="AC57">
        <f t="shared" si="9"/>
        <v>1</v>
      </c>
    </row>
    <row r="58" spans="1:29" x14ac:dyDescent="0.3">
      <c r="A58" t="s">
        <v>62</v>
      </c>
      <c r="B58" s="1">
        <f>VLOOKUP(A58,welfare_data!$A$1:$C$379,2,0)</f>
        <v>7658438.4703799998</v>
      </c>
      <c r="C58" s="1">
        <f>VLOOKUP(A58,welfare_data!$A$1:$C$379,3,0)</f>
        <v>12244810.696</v>
      </c>
      <c r="D58" t="s">
        <v>372</v>
      </c>
      <c r="E58">
        <v>12.592000000000001</v>
      </c>
      <c r="F58">
        <v>55.777000000000001</v>
      </c>
      <c r="G58" t="str">
        <f t="shared" si="0"/>
        <v>3,000,000 - 10,000,000</v>
      </c>
      <c r="H58" t="str">
        <f t="shared" si="0"/>
        <v>10,000,000 - 30,000,000</v>
      </c>
      <c r="I58">
        <f t="shared" si="1"/>
        <v>3</v>
      </c>
      <c r="J58">
        <f t="shared" si="1"/>
        <v>4</v>
      </c>
      <c r="K58">
        <f t="shared" si="2"/>
        <v>1.5098036484771051</v>
      </c>
      <c r="L58">
        <f t="shared" si="3"/>
        <v>1.6817928305074288</v>
      </c>
      <c r="M58">
        <f t="shared" si="4"/>
        <v>1.7320508075688776</v>
      </c>
      <c r="N58">
        <f t="shared" si="5"/>
        <v>1.9999999999999996</v>
      </c>
      <c r="O58">
        <f>VLOOKUP(A58,site_data_desc!$A$2:$M$380,3,0)</f>
        <v>0</v>
      </c>
      <c r="P58">
        <f>VLOOKUP(A58,site_data_desc!$A$2:$M$380,4,0)</f>
        <v>1.2560601</v>
      </c>
      <c r="Q58">
        <f>VLOOKUP(A58,site_data_desc!$A$2:$M$380,5,0)</f>
        <v>1726.16</v>
      </c>
      <c r="R58">
        <f>VLOOKUP(A58,site_data_desc!$A$2:$M$380,6,0)</f>
        <v>3122.5700999999999</v>
      </c>
      <c r="S58">
        <f>VLOOKUP(A58,site_data_desc!$A$2:$M$380,7,0)</f>
        <v>4</v>
      </c>
      <c r="T58">
        <f>VLOOKUP(A58,site_data_desc!$A$2:$M$380,8,0)</f>
        <v>0.89100000000000001</v>
      </c>
      <c r="U58">
        <f>VLOOKUP(A58,site_data_desc!$A$2:$M$380,9,0)</f>
        <v>0.51229999999999998</v>
      </c>
      <c r="V58">
        <f>VLOOKUP(A58,site_data_desc!$A$2:$M$380,10,0)</f>
        <v>0</v>
      </c>
      <c r="W58">
        <f>VLOOKUP(A58,site_data_desc!$A$2:$M$380,11,0)</f>
        <v>0</v>
      </c>
      <c r="X58">
        <f>VLOOKUP(A58,site_data_desc!$A$2:$M$380,12,0)</f>
        <v>0</v>
      </c>
      <c r="Y58">
        <f>VLOOKUP(A58,site_data_desc!$A$2:$M$380,13,0)</f>
        <v>1</v>
      </c>
      <c r="Z58" s="1">
        <f t="shared" si="6"/>
        <v>0.59886519208300593</v>
      </c>
      <c r="AA58" s="1" t="str">
        <f t="shared" si="7"/>
        <v>51-75% increase</v>
      </c>
      <c r="AB58" s="3">
        <f t="shared" si="8"/>
        <v>3</v>
      </c>
      <c r="AC58">
        <f t="shared" si="9"/>
        <v>0</v>
      </c>
    </row>
    <row r="59" spans="1:29" x14ac:dyDescent="0.3">
      <c r="A59" t="s">
        <v>63</v>
      </c>
      <c r="B59" s="1">
        <f>VLOOKUP(A59,welfare_data!$A$1:$C$379,2,0)</f>
        <v>4043248.9292199998</v>
      </c>
      <c r="C59" s="1">
        <f>VLOOKUP(A59,welfare_data!$A$1:$C$379,3,0)</f>
        <v>6434507.3493400002</v>
      </c>
      <c r="D59" t="s">
        <v>372</v>
      </c>
      <c r="E59">
        <v>12.5909999999999</v>
      </c>
      <c r="F59">
        <v>55.749000000000002</v>
      </c>
      <c r="G59" t="str">
        <f t="shared" si="0"/>
        <v>3,000,000 - 10,000,000</v>
      </c>
      <c r="H59" t="str">
        <f t="shared" si="0"/>
        <v>3,000,000 - 10,000,000</v>
      </c>
      <c r="I59">
        <f t="shared" si="1"/>
        <v>3</v>
      </c>
      <c r="J59">
        <f t="shared" si="1"/>
        <v>3</v>
      </c>
      <c r="K59">
        <f t="shared" si="2"/>
        <v>1.5098036484771051</v>
      </c>
      <c r="L59">
        <f t="shared" si="3"/>
        <v>1.6817928305074288</v>
      </c>
      <c r="M59">
        <f t="shared" si="4"/>
        <v>1.5098036484771051</v>
      </c>
      <c r="N59">
        <f t="shared" si="5"/>
        <v>1.6817928305074288</v>
      </c>
      <c r="O59">
        <f>VLOOKUP(A59,site_data_desc!$A$2:$M$380,3,0)</f>
        <v>0</v>
      </c>
      <c r="P59">
        <f>VLOOKUP(A59,site_data_desc!$A$2:$M$380,4,0)</f>
        <v>2.47248</v>
      </c>
      <c r="Q59">
        <f>VLOOKUP(A59,site_data_desc!$A$2:$M$380,5,0)</f>
        <v>3997.27</v>
      </c>
      <c r="R59">
        <f>VLOOKUP(A59,site_data_desc!$A$2:$M$380,6,0)</f>
        <v>4157.4301999999998</v>
      </c>
      <c r="S59">
        <f>VLOOKUP(A59,site_data_desc!$A$2:$M$380,7,0)</f>
        <v>4</v>
      </c>
      <c r="T59">
        <f>VLOOKUP(A59,site_data_desc!$A$2:$M$380,8,0)</f>
        <v>0.52344000000000002</v>
      </c>
      <c r="U59">
        <f>VLOOKUP(A59,site_data_desc!$A$2:$M$380,9,0)</f>
        <v>0.52366000000000001</v>
      </c>
      <c r="V59">
        <f>VLOOKUP(A59,site_data_desc!$A$2:$M$380,10,0)</f>
        <v>0</v>
      </c>
      <c r="W59">
        <f>VLOOKUP(A59,site_data_desc!$A$2:$M$380,11,0)</f>
        <v>0</v>
      </c>
      <c r="X59">
        <f>VLOOKUP(A59,site_data_desc!$A$2:$M$380,12,0)</f>
        <v>0</v>
      </c>
      <c r="Y59">
        <f>VLOOKUP(A59,site_data_desc!$A$2:$M$380,13,0)</f>
        <v>1</v>
      </c>
      <c r="Z59" s="1">
        <f t="shared" si="6"/>
        <v>0.5914200342300735</v>
      </c>
      <c r="AA59" s="1" t="str">
        <f t="shared" si="7"/>
        <v>51-75% increase</v>
      </c>
      <c r="AB59" s="3">
        <f t="shared" si="8"/>
        <v>3</v>
      </c>
      <c r="AC59">
        <f t="shared" si="9"/>
        <v>0</v>
      </c>
    </row>
    <row r="60" spans="1:29" x14ac:dyDescent="0.3">
      <c r="A60" t="s">
        <v>64</v>
      </c>
      <c r="B60" s="1">
        <f>VLOOKUP(A60,welfare_data!$A$1:$C$379,2,0)</f>
        <v>1178675.8169799999</v>
      </c>
      <c r="C60" s="1">
        <f>VLOOKUP(A60,welfare_data!$A$1:$C$379,3,0)</f>
        <v>1873101.6871499999</v>
      </c>
      <c r="D60" t="s">
        <v>372</v>
      </c>
      <c r="E60">
        <v>12.5879999999999</v>
      </c>
      <c r="F60">
        <v>55.744</v>
      </c>
      <c r="G60" t="str">
        <f t="shared" si="0"/>
        <v>1,000,000 - 3,000,000</v>
      </c>
      <c r="H60" t="str">
        <f t="shared" si="0"/>
        <v>1,000,000 - 3,000,000</v>
      </c>
      <c r="I60">
        <f t="shared" si="1"/>
        <v>2</v>
      </c>
      <c r="J60">
        <f t="shared" si="1"/>
        <v>2</v>
      </c>
      <c r="K60">
        <f t="shared" si="2"/>
        <v>1.3160740129524926</v>
      </c>
      <c r="L60">
        <f t="shared" si="3"/>
        <v>1.4142135623730949</v>
      </c>
      <c r="M60">
        <f t="shared" si="4"/>
        <v>1.3160740129524926</v>
      </c>
      <c r="N60">
        <f t="shared" si="5"/>
        <v>1.4142135623730949</v>
      </c>
      <c r="O60">
        <f>VLOOKUP(A60,site_data_desc!$A$2:$M$380,3,0)</f>
        <v>0</v>
      </c>
      <c r="P60">
        <f>VLOOKUP(A60,site_data_desc!$A$2:$M$380,4,0)</f>
        <v>3.1300400000000002</v>
      </c>
      <c r="Q60">
        <f>VLOOKUP(A60,site_data_desc!$A$2:$M$380,5,0)</f>
        <v>3996.96</v>
      </c>
      <c r="R60">
        <f>VLOOKUP(A60,site_data_desc!$A$2:$M$380,6,0)</f>
        <v>4274.04</v>
      </c>
      <c r="S60">
        <f>VLOOKUP(A60,site_data_desc!$A$2:$M$380,7,0)</f>
        <v>2</v>
      </c>
      <c r="T60">
        <f>VLOOKUP(A60,site_data_desc!$A$2:$M$380,8,0)</f>
        <v>0.23011000000000001</v>
      </c>
      <c r="U60">
        <f>VLOOKUP(A60,site_data_desc!$A$2:$M$380,9,0)</f>
        <v>5.833E-2</v>
      </c>
      <c r="V60">
        <f>VLOOKUP(A60,site_data_desc!$A$2:$M$380,10,0)</f>
        <v>0</v>
      </c>
      <c r="W60">
        <f>VLOOKUP(A60,site_data_desc!$A$2:$M$380,11,0)</f>
        <v>1</v>
      </c>
      <c r="X60">
        <f>VLOOKUP(A60,site_data_desc!$A$2:$M$380,12,0)</f>
        <v>0</v>
      </c>
      <c r="Y60">
        <f>VLOOKUP(A60,site_data_desc!$A$2:$M$380,13,0)</f>
        <v>0</v>
      </c>
      <c r="Z60" s="1">
        <f t="shared" si="6"/>
        <v>0.58915764637409473</v>
      </c>
      <c r="AA60" s="1" t="str">
        <f t="shared" si="7"/>
        <v>51-75% increase</v>
      </c>
      <c r="AB60" s="3">
        <f t="shared" si="8"/>
        <v>3</v>
      </c>
      <c r="AC60">
        <f t="shared" si="9"/>
        <v>0</v>
      </c>
    </row>
    <row r="61" spans="1:29" x14ac:dyDescent="0.3">
      <c r="A61" t="s">
        <v>65</v>
      </c>
      <c r="B61" s="1">
        <f>VLOOKUP(A61,welfare_data!$A$1:$C$379,2,0)</f>
        <v>3172688.9559499999</v>
      </c>
      <c r="C61" s="1">
        <f>VLOOKUP(A61,welfare_data!$A$1:$C$379,3,0)</f>
        <v>5038471.3062800001</v>
      </c>
      <c r="D61" t="s">
        <v>372</v>
      </c>
      <c r="E61">
        <v>12.582000000000001</v>
      </c>
      <c r="F61">
        <v>55.732999999999898</v>
      </c>
      <c r="G61" t="str">
        <f t="shared" si="0"/>
        <v>3,000,000 - 10,000,000</v>
      </c>
      <c r="H61" t="str">
        <f t="shared" si="0"/>
        <v>3,000,000 - 10,000,000</v>
      </c>
      <c r="I61">
        <f t="shared" si="1"/>
        <v>3</v>
      </c>
      <c r="J61">
        <f t="shared" si="1"/>
        <v>3</v>
      </c>
      <c r="K61">
        <f t="shared" si="2"/>
        <v>1.5098036484771051</v>
      </c>
      <c r="L61">
        <f t="shared" si="3"/>
        <v>1.6817928305074288</v>
      </c>
      <c r="M61">
        <f t="shared" si="4"/>
        <v>1.5098036484771051</v>
      </c>
      <c r="N61">
        <f t="shared" si="5"/>
        <v>1.6817928305074288</v>
      </c>
      <c r="O61">
        <f>VLOOKUP(A61,site_data_desc!$A$2:$M$380,3,0)</f>
        <v>0</v>
      </c>
      <c r="P61">
        <f>VLOOKUP(A61,site_data_desc!$A$2:$M$380,4,0)</f>
        <v>4.3691499</v>
      </c>
      <c r="Q61">
        <f>VLOOKUP(A61,site_data_desc!$A$2:$M$380,5,0)</f>
        <v>5945.1602000000003</v>
      </c>
      <c r="R61">
        <f>VLOOKUP(A61,site_data_desc!$A$2:$M$380,6,0)</f>
        <v>4323.1602000000003</v>
      </c>
      <c r="S61">
        <f>VLOOKUP(A61,site_data_desc!$A$2:$M$380,7,0)</f>
        <v>2</v>
      </c>
      <c r="T61">
        <f>VLOOKUP(A61,site_data_desc!$A$2:$M$380,8,0)</f>
        <v>0.18890000000000001</v>
      </c>
      <c r="U61">
        <f>VLOOKUP(A61,site_data_desc!$A$2:$M$380,9,0)</f>
        <v>4.7399999999999998E-2</v>
      </c>
      <c r="V61">
        <f>VLOOKUP(A61,site_data_desc!$A$2:$M$380,10,0)</f>
        <v>0</v>
      </c>
      <c r="W61">
        <f>VLOOKUP(A61,site_data_desc!$A$2:$M$380,11,0)</f>
        <v>1</v>
      </c>
      <c r="X61">
        <f>VLOOKUP(A61,site_data_desc!$A$2:$M$380,12,0)</f>
        <v>0</v>
      </c>
      <c r="Y61">
        <f>VLOOKUP(A61,site_data_desc!$A$2:$M$380,13,0)</f>
        <v>0</v>
      </c>
      <c r="Z61" s="1">
        <f t="shared" si="6"/>
        <v>0.58807603778206741</v>
      </c>
      <c r="AA61" s="1" t="str">
        <f t="shared" si="7"/>
        <v>51-75% increase</v>
      </c>
      <c r="AB61" s="3">
        <f t="shared" si="8"/>
        <v>3</v>
      </c>
      <c r="AC61">
        <f t="shared" si="9"/>
        <v>0</v>
      </c>
    </row>
    <row r="62" spans="1:29" x14ac:dyDescent="0.3">
      <c r="A62" t="s">
        <v>66</v>
      </c>
      <c r="B62" s="1">
        <f>VLOOKUP(A62,welfare_data!$A$1:$C$379,2,0)</f>
        <v>767819.29620700004</v>
      </c>
      <c r="C62" s="1">
        <f>VLOOKUP(A62,welfare_data!$A$1:$C$379,3,0)</f>
        <v>1216299.39469</v>
      </c>
      <c r="D62" t="s">
        <v>372</v>
      </c>
      <c r="E62">
        <v>12.504</v>
      </c>
      <c r="F62">
        <v>55.63</v>
      </c>
      <c r="G62" t="str">
        <f t="shared" si="0"/>
        <v>&lt; 1 million</v>
      </c>
      <c r="H62" t="str">
        <f t="shared" si="0"/>
        <v>1,000,000 - 3,000,000</v>
      </c>
      <c r="I62">
        <f t="shared" si="1"/>
        <v>1</v>
      </c>
      <c r="J62">
        <f t="shared" si="1"/>
        <v>2</v>
      </c>
      <c r="K62">
        <f t="shared" si="2"/>
        <v>1.1472026904398771</v>
      </c>
      <c r="L62">
        <f t="shared" si="3"/>
        <v>1.189207115002721</v>
      </c>
      <c r="M62">
        <f t="shared" si="4"/>
        <v>1.3160740129524926</v>
      </c>
      <c r="N62">
        <f t="shared" si="5"/>
        <v>1.4142135623730949</v>
      </c>
      <c r="O62">
        <f>VLOOKUP(A62,site_data_desc!$A$2:$M$380,3,0)</f>
        <v>0</v>
      </c>
      <c r="P62">
        <f>VLOOKUP(A62,site_data_desc!$A$2:$M$380,4,0)</f>
        <v>1.5195600999999999</v>
      </c>
      <c r="Q62">
        <f>VLOOKUP(A62,site_data_desc!$A$2:$M$380,5,0)</f>
        <v>2369.2600000000002</v>
      </c>
      <c r="R62">
        <f>VLOOKUP(A62,site_data_desc!$A$2:$M$380,6,0)</f>
        <v>3294.6298999999999</v>
      </c>
      <c r="S62">
        <f>VLOOKUP(A62,site_data_desc!$A$2:$M$380,7,0)</f>
        <v>2</v>
      </c>
      <c r="T62">
        <f>VLOOKUP(A62,site_data_desc!$A$2:$M$380,8,0)</f>
        <v>0.42980000000000002</v>
      </c>
      <c r="U62">
        <f>VLOOKUP(A62,site_data_desc!$A$2:$M$380,9,0)</f>
        <v>0.187</v>
      </c>
      <c r="V62">
        <f>VLOOKUP(A62,site_data_desc!$A$2:$M$380,10,0)</f>
        <v>0</v>
      </c>
      <c r="W62">
        <f>VLOOKUP(A62,site_data_desc!$A$2:$M$380,11,0)</f>
        <v>1</v>
      </c>
      <c r="X62">
        <f>VLOOKUP(A62,site_data_desc!$A$2:$M$380,12,0)</f>
        <v>0</v>
      </c>
      <c r="Y62">
        <f>VLOOKUP(A62,site_data_desc!$A$2:$M$380,13,0)</f>
        <v>0</v>
      </c>
      <c r="Z62" s="1">
        <f t="shared" si="6"/>
        <v>0.5840958943054384</v>
      </c>
      <c r="AA62" s="1" t="str">
        <f t="shared" si="7"/>
        <v>51-75% increase</v>
      </c>
      <c r="AB62" s="3">
        <f t="shared" si="8"/>
        <v>3</v>
      </c>
      <c r="AC62">
        <f t="shared" si="9"/>
        <v>0</v>
      </c>
    </row>
    <row r="63" spans="1:29" x14ac:dyDescent="0.3">
      <c r="A63" t="s">
        <v>107</v>
      </c>
      <c r="B63" s="1">
        <f>VLOOKUP(A63,welfare_data!$A$1:$C$379,2,0)</f>
        <v>90733.275045600007</v>
      </c>
      <c r="C63" s="1">
        <f>VLOOKUP(A63,welfare_data!$A$1:$C$379,3,0)</f>
        <v>158922.32609300001</v>
      </c>
      <c r="D63" t="s">
        <v>372</v>
      </c>
      <c r="E63">
        <v>11.477</v>
      </c>
      <c r="F63">
        <v>54.841000000000001</v>
      </c>
      <c r="G63" t="str">
        <f t="shared" si="0"/>
        <v>&lt; 1 million</v>
      </c>
      <c r="H63" t="str">
        <f t="shared" si="0"/>
        <v>&lt; 1 million</v>
      </c>
      <c r="I63">
        <f t="shared" si="1"/>
        <v>1</v>
      </c>
      <c r="J63">
        <f t="shared" si="1"/>
        <v>1</v>
      </c>
      <c r="K63">
        <f t="shared" si="2"/>
        <v>1.1472026904398771</v>
      </c>
      <c r="L63">
        <f t="shared" si="3"/>
        <v>1.189207115002721</v>
      </c>
      <c r="M63">
        <f t="shared" si="4"/>
        <v>1.1472026904398771</v>
      </c>
      <c r="N63">
        <f t="shared" si="5"/>
        <v>1.189207115002721</v>
      </c>
      <c r="O63">
        <f>VLOOKUP(A63,site_data_desc!$A$2:$M$380,3,0)</f>
        <v>0</v>
      </c>
      <c r="P63">
        <f>VLOOKUP(A63,site_data_desc!$A$2:$M$380,4,0)</f>
        <v>8.0128699999999997E-2</v>
      </c>
      <c r="Q63">
        <f>VLOOKUP(A63,site_data_desc!$A$2:$M$380,5,0)</f>
        <v>51.441299000000001</v>
      </c>
      <c r="R63">
        <f>VLOOKUP(A63,site_data_desc!$A$2:$M$380,6,0)</f>
        <v>63.562899999999999</v>
      </c>
      <c r="S63">
        <f>VLOOKUP(A63,site_data_desc!$A$2:$M$380,7,0)</f>
        <v>2</v>
      </c>
      <c r="T63">
        <f>VLOOKUP(A63,site_data_desc!$A$2:$M$380,8,0)</f>
        <v>6.8760000000000002E-2</v>
      </c>
      <c r="U63">
        <f>VLOOKUP(A63,site_data_desc!$A$2:$M$380,9,0)</f>
        <v>4.2189999999999998E-2</v>
      </c>
      <c r="V63">
        <f>VLOOKUP(A63,site_data_desc!$A$2:$M$380,10,0)</f>
        <v>0</v>
      </c>
      <c r="W63">
        <f>VLOOKUP(A63,site_data_desc!$A$2:$M$380,11,0)</f>
        <v>1</v>
      </c>
      <c r="X63">
        <f>VLOOKUP(A63,site_data_desc!$A$2:$M$380,12,0)</f>
        <v>0</v>
      </c>
      <c r="Y63">
        <f>VLOOKUP(A63,site_data_desc!$A$2:$M$380,13,0)</f>
        <v>0</v>
      </c>
      <c r="Z63" s="1">
        <f t="shared" si="6"/>
        <v>0.75153300719201521</v>
      </c>
      <c r="AA63" s="1" t="str">
        <f t="shared" si="7"/>
        <v>75-100% increase</v>
      </c>
      <c r="AB63" s="3">
        <f t="shared" si="8"/>
        <v>4</v>
      </c>
      <c r="AC63">
        <f t="shared" si="9"/>
        <v>0</v>
      </c>
    </row>
    <row r="64" spans="1:29" x14ac:dyDescent="0.3">
      <c r="A64" t="s">
        <v>81</v>
      </c>
      <c r="B64" s="1">
        <f>VLOOKUP(A64,welfare_data!$A$1:$C$379,2,0)</f>
        <v>1943829.4547999999</v>
      </c>
      <c r="C64" s="1">
        <f>VLOOKUP(A64,welfare_data!$A$1:$C$379,3,0)</f>
        <v>2769619.7484499998</v>
      </c>
      <c r="D64" t="s">
        <v>372</v>
      </c>
      <c r="E64">
        <v>14.983000000000001</v>
      </c>
      <c r="F64">
        <v>55.201000000000001</v>
      </c>
      <c r="G64" t="str">
        <f t="shared" si="0"/>
        <v>1,000,000 - 3,000,000</v>
      </c>
      <c r="H64" t="str">
        <f t="shared" si="0"/>
        <v>1,000,000 - 3,000,000</v>
      </c>
      <c r="I64">
        <f t="shared" si="1"/>
        <v>2</v>
      </c>
      <c r="J64">
        <f t="shared" si="1"/>
        <v>2</v>
      </c>
      <c r="K64">
        <f t="shared" si="2"/>
        <v>1.3160740129524926</v>
      </c>
      <c r="L64">
        <f t="shared" si="3"/>
        <v>1.4142135623730949</v>
      </c>
      <c r="M64">
        <f t="shared" si="4"/>
        <v>1.3160740129524926</v>
      </c>
      <c r="N64">
        <f t="shared" si="5"/>
        <v>1.4142135623730949</v>
      </c>
      <c r="O64">
        <f>VLOOKUP(A64,site_data_desc!$A$2:$M$380,3,0)</f>
        <v>0</v>
      </c>
      <c r="P64">
        <f>VLOOKUP(A64,site_data_desc!$A$2:$M$380,4,0)</f>
        <v>9.9281700000000001E-2</v>
      </c>
      <c r="Q64">
        <f>VLOOKUP(A64,site_data_desc!$A$2:$M$380,5,0)</f>
        <v>59.053500999999997</v>
      </c>
      <c r="R64">
        <f>VLOOKUP(A64,site_data_desc!$A$2:$M$380,6,0)</f>
        <v>36.767600999999999</v>
      </c>
      <c r="S64">
        <f>VLOOKUP(A64,site_data_desc!$A$2:$M$380,7,0)</f>
        <v>1</v>
      </c>
      <c r="T64">
        <f>VLOOKUP(A64,site_data_desc!$A$2:$M$380,8,0)</f>
        <v>1.7999999999999999E-2</v>
      </c>
      <c r="U64">
        <f>VLOOKUP(A64,site_data_desc!$A$2:$M$380,9,0)</f>
        <v>1.6999999999999999E-3</v>
      </c>
      <c r="V64">
        <f>VLOOKUP(A64,site_data_desc!$A$2:$M$380,10,0)</f>
        <v>1</v>
      </c>
      <c r="W64">
        <f>VLOOKUP(A64,site_data_desc!$A$2:$M$380,11,0)</f>
        <v>0</v>
      </c>
      <c r="X64">
        <f>VLOOKUP(A64,site_data_desc!$A$2:$M$380,12,0)</f>
        <v>0</v>
      </c>
      <c r="Y64">
        <f>VLOOKUP(A64,site_data_desc!$A$2:$M$380,13,0)</f>
        <v>0</v>
      </c>
      <c r="Z64" s="1">
        <f t="shared" si="6"/>
        <v>0.42482651531533933</v>
      </c>
      <c r="AA64" s="1" t="str">
        <f t="shared" si="7"/>
        <v>26-50% increase</v>
      </c>
      <c r="AB64" s="3">
        <f t="shared" si="8"/>
        <v>2</v>
      </c>
      <c r="AC64">
        <f t="shared" si="9"/>
        <v>1</v>
      </c>
    </row>
    <row r="65" spans="1:29" x14ac:dyDescent="0.3">
      <c r="A65" t="s">
        <v>82</v>
      </c>
      <c r="B65" s="1">
        <f>VLOOKUP(A65,welfare_data!$A$1:$C$379,2,0)</f>
        <v>115099.010028</v>
      </c>
      <c r="C65" s="1">
        <f>VLOOKUP(A65,welfare_data!$A$1:$C$379,3,0)</f>
        <v>165134.62725600001</v>
      </c>
      <c r="D65" t="s">
        <v>372</v>
      </c>
      <c r="E65">
        <v>14.807</v>
      </c>
      <c r="F65">
        <v>55.273000000000003</v>
      </c>
      <c r="G65" t="str">
        <f t="shared" si="0"/>
        <v>&lt; 1 million</v>
      </c>
      <c r="H65" t="str">
        <f t="shared" si="0"/>
        <v>&lt; 1 million</v>
      </c>
      <c r="I65">
        <f t="shared" si="1"/>
        <v>1</v>
      </c>
      <c r="J65">
        <f t="shared" si="1"/>
        <v>1</v>
      </c>
      <c r="K65">
        <f t="shared" si="2"/>
        <v>1.1472026904398771</v>
      </c>
      <c r="L65">
        <f t="shared" si="3"/>
        <v>1.189207115002721</v>
      </c>
      <c r="M65">
        <f t="shared" si="4"/>
        <v>1.1472026904398771</v>
      </c>
      <c r="N65">
        <f t="shared" si="5"/>
        <v>1.189207115002721</v>
      </c>
      <c r="O65">
        <f>VLOOKUP(A65,site_data_desc!$A$2:$M$380,3,0)</f>
        <v>0</v>
      </c>
      <c r="P65">
        <f>VLOOKUP(A65,site_data_desc!$A$2:$M$380,4,0)</f>
        <v>0.13735000999999999</v>
      </c>
      <c r="Q65">
        <f>VLOOKUP(A65,site_data_desc!$A$2:$M$380,5,0)</f>
        <v>74.732803000000004</v>
      </c>
      <c r="R65">
        <f>VLOOKUP(A65,site_data_desc!$A$2:$M$380,6,0)</f>
        <v>50.302799</v>
      </c>
      <c r="S65">
        <f>VLOOKUP(A65,site_data_desc!$A$2:$M$380,7,0)</f>
        <v>1</v>
      </c>
      <c r="T65">
        <f>VLOOKUP(A65,site_data_desc!$A$2:$M$380,8,0)</f>
        <v>3.1E-2</v>
      </c>
      <c r="U65">
        <f>VLOOKUP(A65,site_data_desc!$A$2:$M$380,9,0)</f>
        <v>4.7999999999999996E-3</v>
      </c>
      <c r="V65">
        <f>VLOOKUP(A65,site_data_desc!$A$2:$M$380,10,0)</f>
        <v>1</v>
      </c>
      <c r="W65">
        <f>VLOOKUP(A65,site_data_desc!$A$2:$M$380,11,0)</f>
        <v>0</v>
      </c>
      <c r="X65">
        <f>VLOOKUP(A65,site_data_desc!$A$2:$M$380,12,0)</f>
        <v>0</v>
      </c>
      <c r="Y65">
        <f>VLOOKUP(A65,site_data_desc!$A$2:$M$380,13,0)</f>
        <v>0</v>
      </c>
      <c r="Z65" s="1">
        <f t="shared" si="6"/>
        <v>0.4347180502753924</v>
      </c>
      <c r="AA65" s="1" t="str">
        <f t="shared" si="7"/>
        <v>26-50% increase</v>
      </c>
      <c r="AB65" s="3">
        <f t="shared" si="8"/>
        <v>2</v>
      </c>
      <c r="AC65">
        <f t="shared" si="9"/>
        <v>1</v>
      </c>
    </row>
    <row r="66" spans="1:29" x14ac:dyDescent="0.3">
      <c r="A66" t="s">
        <v>83</v>
      </c>
      <c r="B66" s="1">
        <f>VLOOKUP(A66,welfare_data!$A$1:$C$379,2,0)</f>
        <v>559767.13291199994</v>
      </c>
      <c r="C66" s="1">
        <f>VLOOKUP(A66,welfare_data!$A$1:$C$379,3,0)</f>
        <v>804924.06258699996</v>
      </c>
      <c r="D66" t="s">
        <v>372</v>
      </c>
      <c r="E66">
        <v>14.778</v>
      </c>
      <c r="F66">
        <v>55.290999999999897</v>
      </c>
      <c r="G66" t="str">
        <f t="shared" si="0"/>
        <v>&lt; 1 million</v>
      </c>
      <c r="H66" t="str">
        <f t="shared" si="0"/>
        <v>&lt; 1 million</v>
      </c>
      <c r="I66">
        <f t="shared" si="1"/>
        <v>1</v>
      </c>
      <c r="J66">
        <f t="shared" si="1"/>
        <v>1</v>
      </c>
      <c r="K66">
        <f t="shared" si="2"/>
        <v>1.1472026904398771</v>
      </c>
      <c r="L66">
        <f t="shared" si="3"/>
        <v>1.189207115002721</v>
      </c>
      <c r="M66">
        <f t="shared" si="4"/>
        <v>1.1472026904398771</v>
      </c>
      <c r="N66">
        <f t="shared" si="5"/>
        <v>1.189207115002721</v>
      </c>
      <c r="O66">
        <f>VLOOKUP(A66,site_data_desc!$A$2:$M$380,3,0)</f>
        <v>0</v>
      </c>
      <c r="P66">
        <f>VLOOKUP(A66,site_data_desc!$A$2:$M$380,4,0)</f>
        <v>0.14950101000000002</v>
      </c>
      <c r="Q66">
        <f>VLOOKUP(A66,site_data_desc!$A$2:$M$380,5,0)</f>
        <v>111.06</v>
      </c>
      <c r="R66">
        <f>VLOOKUP(A66,site_data_desc!$A$2:$M$380,6,0)</f>
        <v>59.0336</v>
      </c>
      <c r="S66">
        <f>VLOOKUP(A66,site_data_desc!$A$2:$M$380,7,0)</f>
        <v>1</v>
      </c>
      <c r="T66">
        <f>VLOOKUP(A66,site_data_desc!$A$2:$M$380,8,0)</f>
        <v>4.2000000000000003E-2</v>
      </c>
      <c r="U66">
        <f>VLOOKUP(A66,site_data_desc!$A$2:$M$380,9,0)</f>
        <v>5.4000000000000003E-3</v>
      </c>
      <c r="V66">
        <f>VLOOKUP(A66,site_data_desc!$A$2:$M$380,10,0)</f>
        <v>1</v>
      </c>
      <c r="W66">
        <f>VLOOKUP(A66,site_data_desc!$A$2:$M$380,11,0)</f>
        <v>0</v>
      </c>
      <c r="X66">
        <f>VLOOKUP(A66,site_data_desc!$A$2:$M$380,12,0)</f>
        <v>0</v>
      </c>
      <c r="Y66">
        <f>VLOOKUP(A66,site_data_desc!$A$2:$M$380,13,0)</f>
        <v>0</v>
      </c>
      <c r="Z66" s="1">
        <f t="shared" si="6"/>
        <v>0.43796235123640376</v>
      </c>
      <c r="AA66" s="1" t="str">
        <f t="shared" si="7"/>
        <v>26-50% increase</v>
      </c>
      <c r="AB66" s="3">
        <f t="shared" si="8"/>
        <v>2</v>
      </c>
      <c r="AC66">
        <f t="shared" si="9"/>
        <v>1</v>
      </c>
    </row>
    <row r="67" spans="1:29" x14ac:dyDescent="0.3">
      <c r="A67" t="s">
        <v>84</v>
      </c>
      <c r="B67" s="1">
        <f>VLOOKUP(A67,welfare_data!$A$1:$C$379,2,0)</f>
        <v>106935.55548700001</v>
      </c>
      <c r="C67" s="1">
        <f>VLOOKUP(A67,welfare_data!$A$1:$C$379,3,0)</f>
        <v>152212.61562299999</v>
      </c>
      <c r="D67" t="s">
        <v>372</v>
      </c>
      <c r="E67">
        <v>15.113</v>
      </c>
      <c r="F67">
        <v>55.033000000000001</v>
      </c>
      <c r="G67" t="str">
        <f t="shared" ref="G67:H130" si="10">IF(B67&lt;=1000000,"&lt; 1 million",IF(B67&lt;=3000000,"1,000,000 - 3,000,000",IF(B67&lt;=10000000,"3,000,000 - 10,000,000",IF(B67&lt;=30000000,"10,000,000 - 30,000,000",IF(B67&lt;=70000000,"30,000,000 - 70,000,000",IF(B67&lt;=150000000,"70,000,000 - 150,000,000",IF(B67&lt;=400000000,"150,000,000 - 400,000,000","&gt; 400 million")))))))</f>
        <v>&lt; 1 million</v>
      </c>
      <c r="H67" t="str">
        <f t="shared" si="10"/>
        <v>&lt; 1 million</v>
      </c>
      <c r="I67">
        <f t="shared" ref="I67:J130" si="11">IF(B67&lt;=1000000,1,IF(B67&lt;=3000000,2,IF(B67&lt;=10000000,3,IF(B67&lt;=30000000,4,IF(B67&lt;=70000000,5,IF(B67&lt;=150000000,6,IF(B67&lt;=400000000,7,8)))))))</f>
        <v>1</v>
      </c>
      <c r="J67">
        <f t="shared" si="11"/>
        <v>1</v>
      </c>
      <c r="K67">
        <f t="shared" ref="K67:K130" si="12">(3^(1/8))^I67</f>
        <v>1.1472026904398771</v>
      </c>
      <c r="L67">
        <f t="shared" ref="L67:L130" si="13">(4^(1/8))^I67</f>
        <v>1.189207115002721</v>
      </c>
      <c r="M67">
        <f t="shared" ref="M67:M130" si="14">(3^(1/8))^J67</f>
        <v>1.1472026904398771</v>
      </c>
      <c r="N67">
        <f t="shared" ref="N67:N130" si="15">(4^(1/8))^J67</f>
        <v>1.189207115002721</v>
      </c>
      <c r="O67">
        <f>VLOOKUP(A67,site_data_desc!$A$2:$M$380,3,0)</f>
        <v>0</v>
      </c>
      <c r="P67">
        <f>VLOOKUP(A67,site_data_desc!$A$2:$M$380,4,0)</f>
        <v>9.8000800999999998E-2</v>
      </c>
      <c r="Q67">
        <f>VLOOKUP(A67,site_data_desc!$A$2:$M$380,5,0)</f>
        <v>102.086</v>
      </c>
      <c r="R67">
        <f>VLOOKUP(A67,site_data_desc!$A$2:$M$380,6,0)</f>
        <v>59.527400999999998</v>
      </c>
      <c r="S67">
        <f>VLOOKUP(A67,site_data_desc!$A$2:$M$380,7,0)</f>
        <v>1</v>
      </c>
      <c r="T67">
        <f>VLOOKUP(A67,site_data_desc!$A$2:$M$380,8,0)</f>
        <v>3.9E-2</v>
      </c>
      <c r="U67">
        <f>VLOOKUP(A67,site_data_desc!$A$2:$M$380,9,0)</f>
        <v>5.0000000000000001E-3</v>
      </c>
      <c r="V67">
        <f>VLOOKUP(A67,site_data_desc!$A$2:$M$380,10,0)</f>
        <v>1</v>
      </c>
      <c r="W67">
        <f>VLOOKUP(A67,site_data_desc!$A$2:$M$380,11,0)</f>
        <v>0</v>
      </c>
      <c r="X67">
        <f>VLOOKUP(A67,site_data_desc!$A$2:$M$380,12,0)</f>
        <v>0</v>
      </c>
      <c r="Y67">
        <f>VLOOKUP(A67,site_data_desc!$A$2:$M$380,13,0)</f>
        <v>0</v>
      </c>
      <c r="Z67" s="1">
        <f t="shared" ref="Z67:Z130" si="16">(C67-B67)/B67</f>
        <v>0.423405105344071</v>
      </c>
      <c r="AA67" s="1" t="str">
        <f t="shared" ref="AA67:AA130" si="17">IF(Z67&lt;0.25,"0-25% increase",IF(Z67&lt;0.5,"26-50% increase",IF(Z67&lt;0.75,"51-75% increase",IF(Z67&lt;1,"75-100% increase",IF(Z67&lt;1.25,"101-125% increase","over 125% increase")))))</f>
        <v>26-50% increase</v>
      </c>
      <c r="AB67" s="3">
        <f t="shared" ref="AB67:AB130" si="18">IF(Z67&lt;0.25,1,IF(Z67&lt;0.5,2,IF(Z67&lt;0.75,3,IF(Z67&lt;1,4,IF(Z67&lt;1.25,5,6)))))</f>
        <v>2</v>
      </c>
      <c r="AC67">
        <f t="shared" ref="AC67:AC130" si="19">IF(AND(O67=0,S67=1,Z67&gt;0),1,0)</f>
        <v>1</v>
      </c>
    </row>
    <row r="68" spans="1:29" x14ac:dyDescent="0.3">
      <c r="A68" t="s">
        <v>119</v>
      </c>
      <c r="B68" s="1">
        <f>VLOOKUP(A68,welfare_data!$A$1:$C$379,2,0)</f>
        <v>2047124.81</v>
      </c>
      <c r="C68" s="1">
        <f>VLOOKUP(A68,welfare_data!$A$1:$C$379,3,0)</f>
        <v>3292335.4860399999</v>
      </c>
      <c r="D68" t="s">
        <v>372</v>
      </c>
      <c r="E68">
        <v>12.474</v>
      </c>
      <c r="F68">
        <v>54.951000000000001</v>
      </c>
      <c r="G68" t="str">
        <f t="shared" si="10"/>
        <v>1,000,000 - 3,000,000</v>
      </c>
      <c r="H68" t="str">
        <f t="shared" si="10"/>
        <v>3,000,000 - 10,000,000</v>
      </c>
      <c r="I68">
        <f t="shared" si="11"/>
        <v>2</v>
      </c>
      <c r="J68">
        <f t="shared" si="11"/>
        <v>3</v>
      </c>
      <c r="K68">
        <f t="shared" si="12"/>
        <v>1.3160740129524926</v>
      </c>
      <c r="L68">
        <f t="shared" si="13"/>
        <v>1.4142135623730949</v>
      </c>
      <c r="M68">
        <f t="shared" si="14"/>
        <v>1.5098036484771051</v>
      </c>
      <c r="N68">
        <f t="shared" si="15"/>
        <v>1.6817928305074288</v>
      </c>
      <c r="O68">
        <f>VLOOKUP(A68,site_data_desc!$A$2:$M$380,3,0)</f>
        <v>0</v>
      </c>
      <c r="P68">
        <f>VLOOKUP(A68,site_data_desc!$A$2:$M$380,4,0)</f>
        <v>3.5381802000000004E-2</v>
      </c>
      <c r="Q68">
        <f>VLOOKUP(A68,site_data_desc!$A$2:$M$380,5,0)</f>
        <v>44.303600000000003</v>
      </c>
      <c r="R68">
        <f>VLOOKUP(A68,site_data_desc!$A$2:$M$380,6,0)</f>
        <v>30.546600000000002</v>
      </c>
      <c r="S68">
        <f>VLOOKUP(A68,site_data_desc!$A$2:$M$380,7,0)</f>
        <v>1</v>
      </c>
      <c r="T68">
        <f>VLOOKUP(A68,site_data_desc!$A$2:$M$380,8,0)</f>
        <v>7.5200000000000003E-2</v>
      </c>
      <c r="U68">
        <f>VLOOKUP(A68,site_data_desc!$A$2:$M$380,9,0)</f>
        <v>2.4199999999999999E-2</v>
      </c>
      <c r="V68">
        <f>VLOOKUP(A68,site_data_desc!$A$2:$M$380,10,0)</f>
        <v>1</v>
      </c>
      <c r="W68">
        <f>VLOOKUP(A68,site_data_desc!$A$2:$M$380,11,0)</f>
        <v>0</v>
      </c>
      <c r="X68">
        <f>VLOOKUP(A68,site_data_desc!$A$2:$M$380,12,0)</f>
        <v>0</v>
      </c>
      <c r="Y68">
        <f>VLOOKUP(A68,site_data_desc!$A$2:$M$380,13,0)</f>
        <v>0</v>
      </c>
      <c r="Z68" s="1">
        <f t="shared" si="16"/>
        <v>0.60827296408957099</v>
      </c>
      <c r="AA68" s="1" t="str">
        <f t="shared" si="17"/>
        <v>51-75% increase</v>
      </c>
      <c r="AB68" s="3">
        <f t="shared" si="18"/>
        <v>3</v>
      </c>
      <c r="AC68">
        <f t="shared" si="19"/>
        <v>1</v>
      </c>
    </row>
    <row r="69" spans="1:29" x14ac:dyDescent="0.3">
      <c r="A69" t="s">
        <v>73</v>
      </c>
      <c r="B69" s="1">
        <f>VLOOKUP(A69,welfare_data!$A$1:$C$379,2,0)</f>
        <v>736291.02385799994</v>
      </c>
      <c r="C69" s="1">
        <f>VLOOKUP(A69,welfare_data!$A$1:$C$379,3,0)</f>
        <v>1184900.18453</v>
      </c>
      <c r="D69" t="s">
        <v>372</v>
      </c>
      <c r="E69">
        <v>12.5749999999999</v>
      </c>
      <c r="F69">
        <v>55.829999999999899</v>
      </c>
      <c r="G69" t="str">
        <f t="shared" si="10"/>
        <v>&lt; 1 million</v>
      </c>
      <c r="H69" t="str">
        <f t="shared" si="10"/>
        <v>1,000,000 - 3,000,000</v>
      </c>
      <c r="I69">
        <f t="shared" si="11"/>
        <v>1</v>
      </c>
      <c r="J69">
        <f t="shared" si="11"/>
        <v>2</v>
      </c>
      <c r="K69">
        <f t="shared" si="12"/>
        <v>1.1472026904398771</v>
      </c>
      <c r="L69">
        <f t="shared" si="13"/>
        <v>1.189207115002721</v>
      </c>
      <c r="M69">
        <f t="shared" si="14"/>
        <v>1.3160740129524926</v>
      </c>
      <c r="N69">
        <f t="shared" si="15"/>
        <v>1.4142135623730949</v>
      </c>
      <c r="O69">
        <f>VLOOKUP(A69,site_data_desc!$A$2:$M$380,3,0)</f>
        <v>0</v>
      </c>
      <c r="P69">
        <f>VLOOKUP(A69,site_data_desc!$A$2:$M$380,4,0)</f>
        <v>0.68678998000000002</v>
      </c>
      <c r="Q69">
        <f>VLOOKUP(A69,site_data_desc!$A$2:$M$380,5,0)</f>
        <v>775.34802000000002</v>
      </c>
      <c r="R69">
        <f>VLOOKUP(A69,site_data_desc!$A$2:$M$380,6,0)</f>
        <v>1155.25</v>
      </c>
      <c r="S69">
        <f>VLOOKUP(A69,site_data_desc!$A$2:$M$380,7,0)</f>
        <v>2</v>
      </c>
      <c r="T69">
        <f>VLOOKUP(A69,site_data_desc!$A$2:$M$380,8,0)</f>
        <v>0.03</v>
      </c>
      <c r="U69">
        <f>VLOOKUP(A69,site_data_desc!$A$2:$M$380,9,0)</f>
        <v>2.9870000000000001E-2</v>
      </c>
      <c r="V69">
        <f>VLOOKUP(A69,site_data_desc!$A$2:$M$380,10,0)</f>
        <v>0</v>
      </c>
      <c r="W69">
        <f>VLOOKUP(A69,site_data_desc!$A$2:$M$380,11,0)</f>
        <v>1</v>
      </c>
      <c r="X69">
        <f>VLOOKUP(A69,site_data_desc!$A$2:$M$380,12,0)</f>
        <v>0</v>
      </c>
      <c r="Y69">
        <f>VLOOKUP(A69,site_data_desc!$A$2:$M$380,13,0)</f>
        <v>0</v>
      </c>
      <c r="Z69" s="1">
        <f t="shared" si="16"/>
        <v>0.60928239804063966</v>
      </c>
      <c r="AA69" s="1" t="str">
        <f t="shared" si="17"/>
        <v>51-75% increase</v>
      </c>
      <c r="AB69" s="3">
        <f t="shared" si="18"/>
        <v>3</v>
      </c>
      <c r="AC69">
        <f t="shared" si="19"/>
        <v>0</v>
      </c>
    </row>
    <row r="70" spans="1:29" x14ac:dyDescent="0.3">
      <c r="A70" t="s">
        <v>67</v>
      </c>
      <c r="B70" s="1">
        <f>VLOOKUP(A70,welfare_data!$A$1:$C$379,2,0)</f>
        <v>3017177.3122899998</v>
      </c>
      <c r="C70" s="1">
        <f>VLOOKUP(A70,welfare_data!$A$1:$C$379,3,0)</f>
        <v>4987482.8684299998</v>
      </c>
      <c r="D70" t="s">
        <v>372</v>
      </c>
      <c r="E70">
        <v>12.538</v>
      </c>
      <c r="F70">
        <v>55.957000000000001</v>
      </c>
      <c r="G70" t="str">
        <f t="shared" si="10"/>
        <v>3,000,000 - 10,000,000</v>
      </c>
      <c r="H70" t="str">
        <f t="shared" si="10"/>
        <v>3,000,000 - 10,000,000</v>
      </c>
      <c r="I70">
        <f t="shared" si="11"/>
        <v>3</v>
      </c>
      <c r="J70">
        <f t="shared" si="11"/>
        <v>3</v>
      </c>
      <c r="K70">
        <f t="shared" si="12"/>
        <v>1.5098036484771051</v>
      </c>
      <c r="L70">
        <f t="shared" si="13"/>
        <v>1.6817928305074288</v>
      </c>
      <c r="M70">
        <f t="shared" si="14"/>
        <v>1.5098036484771051</v>
      </c>
      <c r="N70">
        <f t="shared" si="15"/>
        <v>1.6817928305074288</v>
      </c>
      <c r="O70">
        <f>VLOOKUP(A70,site_data_desc!$A$2:$M$380,3,0)</f>
        <v>0</v>
      </c>
      <c r="P70">
        <f>VLOOKUP(A70,site_data_desc!$A$2:$M$380,4,0)</f>
        <v>0.59970897999999995</v>
      </c>
      <c r="Q70">
        <f>VLOOKUP(A70,site_data_desc!$A$2:$M$380,5,0)</f>
        <v>647.04796999999996</v>
      </c>
      <c r="R70">
        <f>VLOOKUP(A70,site_data_desc!$A$2:$M$380,6,0)</f>
        <v>599.49901999999997</v>
      </c>
      <c r="S70">
        <f>VLOOKUP(A70,site_data_desc!$A$2:$M$380,7,0)</f>
        <v>1</v>
      </c>
      <c r="T70">
        <f>VLOOKUP(A70,site_data_desc!$A$2:$M$380,8,0)</f>
        <v>6.0599999999999994E-3</v>
      </c>
      <c r="U70">
        <f>VLOOKUP(A70,site_data_desc!$A$2:$M$380,9,0)</f>
        <v>5.0499999999999998E-3</v>
      </c>
      <c r="V70">
        <f>VLOOKUP(A70,site_data_desc!$A$2:$M$380,10,0)</f>
        <v>1</v>
      </c>
      <c r="W70">
        <f>VLOOKUP(A70,site_data_desc!$A$2:$M$380,11,0)</f>
        <v>0</v>
      </c>
      <c r="X70">
        <f>VLOOKUP(A70,site_data_desc!$A$2:$M$380,12,0)</f>
        <v>0</v>
      </c>
      <c r="Y70">
        <f>VLOOKUP(A70,site_data_desc!$A$2:$M$380,13,0)</f>
        <v>0</v>
      </c>
      <c r="Z70" s="1">
        <f t="shared" si="16"/>
        <v>0.65302942194158375</v>
      </c>
      <c r="AA70" s="1" t="str">
        <f t="shared" si="17"/>
        <v>51-75% increase</v>
      </c>
      <c r="AB70" s="3">
        <f t="shared" si="18"/>
        <v>3</v>
      </c>
      <c r="AC70">
        <f t="shared" si="19"/>
        <v>1</v>
      </c>
    </row>
    <row r="71" spans="1:29" x14ac:dyDescent="0.3">
      <c r="A71" t="s">
        <v>68</v>
      </c>
      <c r="B71" s="1">
        <f>VLOOKUP(A71,welfare_data!$A$1:$C$379,2,0)</f>
        <v>1179259.57384</v>
      </c>
      <c r="C71" s="1">
        <f>VLOOKUP(A71,welfare_data!$A$1:$C$379,3,0)</f>
        <v>1945039.44998</v>
      </c>
      <c r="D71" t="s">
        <v>372</v>
      </c>
      <c r="E71">
        <v>12.532</v>
      </c>
      <c r="F71">
        <v>55.95</v>
      </c>
      <c r="G71" t="str">
        <f t="shared" si="10"/>
        <v>1,000,000 - 3,000,000</v>
      </c>
      <c r="H71" t="str">
        <f t="shared" si="10"/>
        <v>1,000,000 - 3,000,000</v>
      </c>
      <c r="I71">
        <f t="shared" si="11"/>
        <v>2</v>
      </c>
      <c r="J71">
        <f t="shared" si="11"/>
        <v>2</v>
      </c>
      <c r="K71">
        <f t="shared" si="12"/>
        <v>1.3160740129524926</v>
      </c>
      <c r="L71">
        <f t="shared" si="13"/>
        <v>1.4142135623730949</v>
      </c>
      <c r="M71">
        <f t="shared" si="14"/>
        <v>1.3160740129524926</v>
      </c>
      <c r="N71">
        <f t="shared" si="15"/>
        <v>1.4142135623730949</v>
      </c>
      <c r="O71">
        <f>VLOOKUP(A71,site_data_desc!$A$2:$M$380,3,0)</f>
        <v>0</v>
      </c>
      <c r="P71">
        <f>VLOOKUP(A71,site_data_desc!$A$2:$M$380,4,0)</f>
        <v>0.76559002999999992</v>
      </c>
      <c r="Q71">
        <f>VLOOKUP(A71,site_data_desc!$A$2:$M$380,5,0)</f>
        <v>585.48297000000002</v>
      </c>
      <c r="R71">
        <f>VLOOKUP(A71,site_data_desc!$A$2:$M$380,6,0)</f>
        <v>542.96600000000001</v>
      </c>
      <c r="S71">
        <f>VLOOKUP(A71,site_data_desc!$A$2:$M$380,7,0)</f>
        <v>1</v>
      </c>
      <c r="T71">
        <f>VLOOKUP(A71,site_data_desc!$A$2:$M$380,8,0)</f>
        <v>0.1232</v>
      </c>
      <c r="U71">
        <f>VLOOKUP(A71,site_data_desc!$A$2:$M$380,9,0)</f>
        <v>0.01</v>
      </c>
      <c r="V71">
        <f>VLOOKUP(A71,site_data_desc!$A$2:$M$380,10,0)</f>
        <v>1</v>
      </c>
      <c r="W71">
        <f>VLOOKUP(A71,site_data_desc!$A$2:$M$380,11,0)</f>
        <v>0</v>
      </c>
      <c r="X71">
        <f>VLOOKUP(A71,site_data_desc!$A$2:$M$380,12,0)</f>
        <v>0</v>
      </c>
      <c r="Y71">
        <f>VLOOKUP(A71,site_data_desc!$A$2:$M$380,13,0)</f>
        <v>0</v>
      </c>
      <c r="Z71" s="1">
        <f t="shared" si="16"/>
        <v>0.64937346545884378</v>
      </c>
      <c r="AA71" s="1" t="str">
        <f t="shared" si="17"/>
        <v>51-75% increase</v>
      </c>
      <c r="AB71" s="3">
        <f t="shared" si="18"/>
        <v>3</v>
      </c>
      <c r="AC71">
        <f t="shared" si="19"/>
        <v>1</v>
      </c>
    </row>
    <row r="72" spans="1:29" x14ac:dyDescent="0.3">
      <c r="A72" t="s">
        <v>74</v>
      </c>
      <c r="B72" s="1">
        <f>VLOOKUP(A72,welfare_data!$A$1:$C$379,2,0)</f>
        <v>157794.882939</v>
      </c>
      <c r="C72" s="1">
        <f>VLOOKUP(A72,welfare_data!$A$1:$C$379,3,0)</f>
        <v>266070.44745500002</v>
      </c>
      <c r="D72" t="s">
        <v>372</v>
      </c>
      <c r="E72">
        <v>12.0169999999999</v>
      </c>
      <c r="F72">
        <v>55.954000000000001</v>
      </c>
      <c r="G72" t="str">
        <f t="shared" si="10"/>
        <v>&lt; 1 million</v>
      </c>
      <c r="H72" t="str">
        <f t="shared" si="10"/>
        <v>&lt; 1 million</v>
      </c>
      <c r="I72">
        <f t="shared" si="11"/>
        <v>1</v>
      </c>
      <c r="J72">
        <f t="shared" si="11"/>
        <v>1</v>
      </c>
      <c r="K72">
        <f t="shared" si="12"/>
        <v>1.1472026904398771</v>
      </c>
      <c r="L72">
        <f t="shared" si="13"/>
        <v>1.189207115002721</v>
      </c>
      <c r="M72">
        <f t="shared" si="14"/>
        <v>1.1472026904398771</v>
      </c>
      <c r="N72">
        <f t="shared" si="15"/>
        <v>1.189207115002721</v>
      </c>
      <c r="O72">
        <f>VLOOKUP(A72,site_data_desc!$A$2:$M$380,3,0)</f>
        <v>0</v>
      </c>
      <c r="P72">
        <f>VLOOKUP(A72,site_data_desc!$A$2:$M$380,4,0)</f>
        <v>0.56941198999999998</v>
      </c>
      <c r="Q72">
        <f>VLOOKUP(A72,site_data_desc!$A$2:$M$380,5,0)</f>
        <v>215.74001000000001</v>
      </c>
      <c r="R72">
        <f>VLOOKUP(A72,site_data_desc!$A$2:$M$380,6,0)</f>
        <v>148.12</v>
      </c>
      <c r="S72">
        <f>VLOOKUP(A72,site_data_desc!$A$2:$M$380,7,0)</f>
        <v>1</v>
      </c>
      <c r="T72">
        <f>VLOOKUP(A72,site_data_desc!$A$2:$M$380,8,0)</f>
        <v>1.7999999999999999E-2</v>
      </c>
      <c r="U72">
        <f>VLOOKUP(A72,site_data_desc!$A$2:$M$380,9,0)</f>
        <v>5.7999999999999996E-3</v>
      </c>
      <c r="V72">
        <f>VLOOKUP(A72,site_data_desc!$A$2:$M$380,10,0)</f>
        <v>1</v>
      </c>
      <c r="W72">
        <f>VLOOKUP(A72,site_data_desc!$A$2:$M$380,11,0)</f>
        <v>0</v>
      </c>
      <c r="X72">
        <f>VLOOKUP(A72,site_data_desc!$A$2:$M$380,12,0)</f>
        <v>0</v>
      </c>
      <c r="Y72">
        <f>VLOOKUP(A72,site_data_desc!$A$2:$M$380,13,0)</f>
        <v>0</v>
      </c>
      <c r="Z72" s="1">
        <f t="shared" si="16"/>
        <v>0.6861791871784394</v>
      </c>
      <c r="AA72" s="1" t="str">
        <f t="shared" si="17"/>
        <v>51-75% increase</v>
      </c>
      <c r="AB72" s="3">
        <f t="shared" si="18"/>
        <v>3</v>
      </c>
      <c r="AC72">
        <f t="shared" si="19"/>
        <v>1</v>
      </c>
    </row>
    <row r="73" spans="1:29" x14ac:dyDescent="0.3">
      <c r="A73" t="s">
        <v>76</v>
      </c>
      <c r="B73" s="1">
        <f>VLOOKUP(A73,welfare_data!$A$1:$C$379,2,0)</f>
        <v>5995084.9473200003</v>
      </c>
      <c r="C73" s="1">
        <f>VLOOKUP(A73,welfare_data!$A$1:$C$379,3,0)</f>
        <v>4904770.9850500003</v>
      </c>
      <c r="D73" t="s">
        <v>372</v>
      </c>
      <c r="E73">
        <v>11.967000000000001</v>
      </c>
      <c r="F73">
        <v>56.015999999999899</v>
      </c>
      <c r="G73" t="str">
        <f t="shared" si="10"/>
        <v>3,000,000 - 10,000,000</v>
      </c>
      <c r="H73" t="str">
        <f t="shared" si="10"/>
        <v>3,000,000 - 10,000,000</v>
      </c>
      <c r="I73">
        <f t="shared" si="11"/>
        <v>3</v>
      </c>
      <c r="J73">
        <f t="shared" si="11"/>
        <v>3</v>
      </c>
      <c r="K73">
        <f t="shared" si="12"/>
        <v>1.5098036484771051</v>
      </c>
      <c r="L73">
        <f t="shared" si="13"/>
        <v>1.6817928305074288</v>
      </c>
      <c r="M73">
        <f t="shared" si="14"/>
        <v>1.5098036484771051</v>
      </c>
      <c r="N73">
        <f t="shared" si="15"/>
        <v>1.6817928305074288</v>
      </c>
      <c r="O73">
        <f>VLOOKUP(A73,site_data_desc!$A$2:$M$380,3,0)</f>
        <v>1</v>
      </c>
      <c r="P73">
        <f>VLOOKUP(A73,site_data_desc!$A$2:$M$380,4,0)</f>
        <v>0.22402499000000001</v>
      </c>
      <c r="Q73">
        <f>VLOOKUP(A73,site_data_desc!$A$2:$M$380,5,0)</f>
        <v>248.959</v>
      </c>
      <c r="R73">
        <f>VLOOKUP(A73,site_data_desc!$A$2:$M$380,6,0)</f>
        <v>229.20399</v>
      </c>
      <c r="S73">
        <f>VLOOKUP(A73,site_data_desc!$A$2:$M$380,7,0)</f>
        <v>1</v>
      </c>
      <c r="T73">
        <f>VLOOKUP(A73,site_data_desc!$A$2:$M$380,8,0)</f>
        <v>2.5000000000000001E-2</v>
      </c>
      <c r="U73">
        <f>VLOOKUP(A73,site_data_desc!$A$2:$M$380,9,0)</f>
        <v>4.2500000000000003E-2</v>
      </c>
      <c r="V73">
        <f>VLOOKUP(A73,site_data_desc!$A$2:$M$380,10,0)</f>
        <v>1</v>
      </c>
      <c r="W73">
        <f>VLOOKUP(A73,site_data_desc!$A$2:$M$380,11,0)</f>
        <v>0</v>
      </c>
      <c r="X73">
        <f>VLOOKUP(A73,site_data_desc!$A$2:$M$380,12,0)</f>
        <v>0</v>
      </c>
      <c r="Y73">
        <f>VLOOKUP(A73,site_data_desc!$A$2:$M$380,13,0)</f>
        <v>0</v>
      </c>
      <c r="Z73" s="1">
        <f t="shared" si="16"/>
        <v>-0.18186797549172445</v>
      </c>
      <c r="AA73" s="1" t="str">
        <f t="shared" si="17"/>
        <v>0-25% increase</v>
      </c>
      <c r="AB73" s="3">
        <f t="shared" si="18"/>
        <v>1</v>
      </c>
      <c r="AC73">
        <f t="shared" si="19"/>
        <v>0</v>
      </c>
    </row>
    <row r="74" spans="1:29" x14ac:dyDescent="0.3">
      <c r="A74" t="s">
        <v>80</v>
      </c>
      <c r="B74" s="1">
        <f>VLOOKUP(A74,welfare_data!$A$1:$C$379,2,0)</f>
        <v>400425.92042899999</v>
      </c>
      <c r="C74" s="1">
        <f>VLOOKUP(A74,welfare_data!$A$1:$C$379,3,0)</f>
        <v>326499.885442</v>
      </c>
      <c r="D74" t="s">
        <v>372</v>
      </c>
      <c r="E74">
        <v>12.3889999999999</v>
      </c>
      <c r="F74">
        <v>56.1009999999999</v>
      </c>
      <c r="G74" t="str">
        <f t="shared" si="10"/>
        <v>&lt; 1 million</v>
      </c>
      <c r="H74" t="str">
        <f t="shared" si="10"/>
        <v>&lt; 1 million</v>
      </c>
      <c r="I74">
        <f t="shared" si="11"/>
        <v>1</v>
      </c>
      <c r="J74">
        <f t="shared" si="11"/>
        <v>1</v>
      </c>
      <c r="K74">
        <f t="shared" si="12"/>
        <v>1.1472026904398771</v>
      </c>
      <c r="L74">
        <f t="shared" si="13"/>
        <v>1.189207115002721</v>
      </c>
      <c r="M74">
        <f t="shared" si="14"/>
        <v>1.1472026904398771</v>
      </c>
      <c r="N74">
        <f t="shared" si="15"/>
        <v>1.189207115002721</v>
      </c>
      <c r="O74">
        <f>VLOOKUP(A74,site_data_desc!$A$2:$M$380,3,0)</f>
        <v>1</v>
      </c>
      <c r="P74">
        <f>VLOOKUP(A74,site_data_desc!$A$2:$M$380,4,0)</f>
        <v>8.1202004000000008E-2</v>
      </c>
      <c r="Q74">
        <f>VLOOKUP(A74,site_data_desc!$A$2:$M$380,5,0)</f>
        <v>140.88</v>
      </c>
      <c r="R74">
        <f>VLOOKUP(A74,site_data_desc!$A$2:$M$380,6,0)</f>
        <v>141.297</v>
      </c>
      <c r="S74">
        <f>VLOOKUP(A74,site_data_desc!$A$2:$M$380,7,0)</f>
        <v>1</v>
      </c>
      <c r="T74">
        <f>VLOOKUP(A74,site_data_desc!$A$2:$M$380,8,0)</f>
        <v>3.3710000000000004E-2</v>
      </c>
      <c r="U74">
        <f>VLOOKUP(A74,site_data_desc!$A$2:$M$380,9,0)</f>
        <v>5.738E-2</v>
      </c>
      <c r="V74">
        <f>VLOOKUP(A74,site_data_desc!$A$2:$M$380,10,0)</f>
        <v>1</v>
      </c>
      <c r="W74">
        <f>VLOOKUP(A74,site_data_desc!$A$2:$M$380,11,0)</f>
        <v>0</v>
      </c>
      <c r="X74">
        <f>VLOOKUP(A74,site_data_desc!$A$2:$M$380,12,0)</f>
        <v>0</v>
      </c>
      <c r="Y74">
        <f>VLOOKUP(A74,site_data_desc!$A$2:$M$380,13,0)</f>
        <v>0</v>
      </c>
      <c r="Z74" s="1">
        <f t="shared" si="16"/>
        <v>-0.18461850548485637</v>
      </c>
      <c r="AA74" s="1" t="str">
        <f t="shared" si="17"/>
        <v>0-25% increase</v>
      </c>
      <c r="AB74" s="3">
        <f t="shared" si="18"/>
        <v>1</v>
      </c>
      <c r="AC74">
        <f t="shared" si="19"/>
        <v>0</v>
      </c>
    </row>
    <row r="75" spans="1:29" x14ac:dyDescent="0.3">
      <c r="A75" t="s">
        <v>77</v>
      </c>
      <c r="B75" s="1">
        <f>VLOOKUP(A75,welfare_data!$A$1:$C$379,2,0)</f>
        <v>8084040.7208700003</v>
      </c>
      <c r="C75" s="1">
        <f>VLOOKUP(A75,welfare_data!$A$1:$C$379,3,0)</f>
        <v>6614050.5199699998</v>
      </c>
      <c r="D75" t="s">
        <v>372</v>
      </c>
      <c r="E75">
        <v>12.055</v>
      </c>
      <c r="F75">
        <v>56.055</v>
      </c>
      <c r="G75" t="str">
        <f t="shared" si="10"/>
        <v>3,000,000 - 10,000,000</v>
      </c>
      <c r="H75" t="str">
        <f t="shared" si="10"/>
        <v>3,000,000 - 10,000,000</v>
      </c>
      <c r="I75">
        <f t="shared" si="11"/>
        <v>3</v>
      </c>
      <c r="J75">
        <f t="shared" si="11"/>
        <v>3</v>
      </c>
      <c r="K75">
        <f t="shared" si="12"/>
        <v>1.5098036484771051</v>
      </c>
      <c r="L75">
        <f t="shared" si="13"/>
        <v>1.6817928305074288</v>
      </c>
      <c r="M75">
        <f t="shared" si="14"/>
        <v>1.5098036484771051</v>
      </c>
      <c r="N75">
        <f t="shared" si="15"/>
        <v>1.6817928305074288</v>
      </c>
      <c r="O75">
        <f>VLOOKUP(A75,site_data_desc!$A$2:$M$380,3,0)</f>
        <v>1</v>
      </c>
      <c r="P75">
        <f>VLOOKUP(A75,site_data_desc!$A$2:$M$380,4,0)</f>
        <v>6.4259101999999999E-2</v>
      </c>
      <c r="Q75">
        <f>VLOOKUP(A75,site_data_desc!$A$2:$M$380,5,0)</f>
        <v>119.92700000000001</v>
      </c>
      <c r="R75">
        <f>VLOOKUP(A75,site_data_desc!$A$2:$M$380,6,0)</f>
        <v>189.21200999999999</v>
      </c>
      <c r="S75">
        <f>VLOOKUP(A75,site_data_desc!$A$2:$M$380,7,0)</f>
        <v>1</v>
      </c>
      <c r="T75">
        <f>VLOOKUP(A75,site_data_desc!$A$2:$M$380,8,0)</f>
        <v>2.3420000000000003E-2</v>
      </c>
      <c r="U75">
        <f>VLOOKUP(A75,site_data_desc!$A$2:$M$380,9,0)</f>
        <v>6.4700000000000001E-3</v>
      </c>
      <c r="V75">
        <f>VLOOKUP(A75,site_data_desc!$A$2:$M$380,10,0)</f>
        <v>1</v>
      </c>
      <c r="W75">
        <f>VLOOKUP(A75,site_data_desc!$A$2:$M$380,11,0)</f>
        <v>0</v>
      </c>
      <c r="X75">
        <f>VLOOKUP(A75,site_data_desc!$A$2:$M$380,12,0)</f>
        <v>0</v>
      </c>
      <c r="Y75">
        <f>VLOOKUP(A75,site_data_desc!$A$2:$M$380,13,0)</f>
        <v>0</v>
      </c>
      <c r="Z75" s="1">
        <f t="shared" si="16"/>
        <v>-0.18183854481398518</v>
      </c>
      <c r="AA75" s="1" t="str">
        <f t="shared" si="17"/>
        <v>0-25% increase</v>
      </c>
      <c r="AB75" s="3">
        <f t="shared" si="18"/>
        <v>1</v>
      </c>
      <c r="AC75">
        <f t="shared" si="19"/>
        <v>0</v>
      </c>
    </row>
    <row r="76" spans="1:29" x14ac:dyDescent="0.3">
      <c r="A76" t="s">
        <v>78</v>
      </c>
      <c r="B76" s="1">
        <f>VLOOKUP(A76,welfare_data!$A$1:$C$379,2,0)</f>
        <v>2286380.7365899999</v>
      </c>
      <c r="C76" s="1">
        <f>VLOOKUP(A76,welfare_data!$A$1:$C$379,3,0)</f>
        <v>1875381.1436099999</v>
      </c>
      <c r="D76" t="s">
        <v>372</v>
      </c>
      <c r="E76">
        <v>12.143000000000001</v>
      </c>
      <c r="F76">
        <v>56.091999999999899</v>
      </c>
      <c r="G76" t="str">
        <f t="shared" si="10"/>
        <v>1,000,000 - 3,000,000</v>
      </c>
      <c r="H76" t="str">
        <f t="shared" si="10"/>
        <v>1,000,000 - 3,000,000</v>
      </c>
      <c r="I76">
        <f t="shared" si="11"/>
        <v>2</v>
      </c>
      <c r="J76">
        <f t="shared" si="11"/>
        <v>2</v>
      </c>
      <c r="K76">
        <f t="shared" si="12"/>
        <v>1.3160740129524926</v>
      </c>
      <c r="L76">
        <f t="shared" si="13"/>
        <v>1.4142135623730949</v>
      </c>
      <c r="M76">
        <f t="shared" si="14"/>
        <v>1.3160740129524926</v>
      </c>
      <c r="N76">
        <f t="shared" si="15"/>
        <v>1.4142135623730949</v>
      </c>
      <c r="O76">
        <f>VLOOKUP(A76,site_data_desc!$A$2:$M$380,3,0)</f>
        <v>1</v>
      </c>
      <c r="P76">
        <f>VLOOKUP(A76,site_data_desc!$A$2:$M$380,4,0)</f>
        <v>0.25972899999999999</v>
      </c>
      <c r="Q76">
        <f>VLOOKUP(A76,site_data_desc!$A$2:$M$380,5,0)</f>
        <v>197.39699999999999</v>
      </c>
      <c r="R76">
        <f>VLOOKUP(A76,site_data_desc!$A$2:$M$380,6,0)</f>
        <v>178.40700000000001</v>
      </c>
      <c r="S76">
        <f>VLOOKUP(A76,site_data_desc!$A$2:$M$380,7,0)</f>
        <v>1</v>
      </c>
      <c r="T76">
        <f>VLOOKUP(A76,site_data_desc!$A$2:$M$380,8,0)</f>
        <v>2.1610000000000001E-2</v>
      </c>
      <c r="U76">
        <f>VLOOKUP(A76,site_data_desc!$A$2:$M$380,9,0)</f>
        <v>7.7599999999999995E-3</v>
      </c>
      <c r="V76">
        <f>VLOOKUP(A76,site_data_desc!$A$2:$M$380,10,0)</f>
        <v>1</v>
      </c>
      <c r="W76">
        <f>VLOOKUP(A76,site_data_desc!$A$2:$M$380,11,0)</f>
        <v>0</v>
      </c>
      <c r="X76">
        <f>VLOOKUP(A76,site_data_desc!$A$2:$M$380,12,0)</f>
        <v>0</v>
      </c>
      <c r="Y76">
        <f>VLOOKUP(A76,site_data_desc!$A$2:$M$380,13,0)</f>
        <v>0</v>
      </c>
      <c r="Z76" s="1">
        <f t="shared" si="16"/>
        <v>-0.17975990892618404</v>
      </c>
      <c r="AA76" s="1" t="str">
        <f t="shared" si="17"/>
        <v>0-25% increase</v>
      </c>
      <c r="AB76" s="3">
        <f t="shared" si="18"/>
        <v>1</v>
      </c>
      <c r="AC76">
        <f t="shared" si="19"/>
        <v>0</v>
      </c>
    </row>
    <row r="77" spans="1:29" x14ac:dyDescent="0.3">
      <c r="A77" t="s">
        <v>60</v>
      </c>
      <c r="B77" s="1">
        <f>VLOOKUP(A77,welfare_data!$A$1:$C$379,2,0)</f>
        <v>2967489.6268199999</v>
      </c>
      <c r="C77" s="1">
        <f>VLOOKUP(A77,welfare_data!$A$1:$C$379,3,0)</f>
        <v>4721887.0144499997</v>
      </c>
      <c r="D77" t="s">
        <v>372</v>
      </c>
      <c r="E77">
        <v>12.4309999999999</v>
      </c>
      <c r="F77">
        <v>55.612000000000002</v>
      </c>
      <c r="G77" t="str">
        <f t="shared" si="10"/>
        <v>1,000,000 - 3,000,000</v>
      </c>
      <c r="H77" t="str">
        <f t="shared" si="10"/>
        <v>3,000,000 - 10,000,000</v>
      </c>
      <c r="I77">
        <f t="shared" si="11"/>
        <v>2</v>
      </c>
      <c r="J77">
        <f t="shared" si="11"/>
        <v>3</v>
      </c>
      <c r="K77">
        <f t="shared" si="12"/>
        <v>1.3160740129524926</v>
      </c>
      <c r="L77">
        <f t="shared" si="13"/>
        <v>1.4142135623730949</v>
      </c>
      <c r="M77">
        <f t="shared" si="14"/>
        <v>1.5098036484771051</v>
      </c>
      <c r="N77">
        <f t="shared" si="15"/>
        <v>1.6817928305074288</v>
      </c>
      <c r="O77">
        <f>VLOOKUP(A77,site_data_desc!$A$2:$M$380,3,0)</f>
        <v>0</v>
      </c>
      <c r="P77">
        <f>VLOOKUP(A77,site_data_desc!$A$2:$M$380,4,0)</f>
        <v>1.6015698999999999</v>
      </c>
      <c r="Q77">
        <f>VLOOKUP(A77,site_data_desc!$A$2:$M$380,5,0)</f>
        <v>1870.3199</v>
      </c>
      <c r="R77">
        <f>VLOOKUP(A77,site_data_desc!$A$2:$M$380,6,0)</f>
        <v>2040.77</v>
      </c>
      <c r="S77">
        <f>VLOOKUP(A77,site_data_desc!$A$2:$M$380,7,0)</f>
        <v>2</v>
      </c>
      <c r="T77">
        <f>VLOOKUP(A77,site_data_desc!$A$2:$M$380,8,0)</f>
        <v>8.5610000000000006E-2</v>
      </c>
      <c r="U77">
        <f>VLOOKUP(A77,site_data_desc!$A$2:$M$380,9,0)</f>
        <v>4.4999999999999998E-2</v>
      </c>
      <c r="V77">
        <f>VLOOKUP(A77,site_data_desc!$A$2:$M$380,10,0)</f>
        <v>0</v>
      </c>
      <c r="W77">
        <f>VLOOKUP(A77,site_data_desc!$A$2:$M$380,11,0)</f>
        <v>1</v>
      </c>
      <c r="X77">
        <f>VLOOKUP(A77,site_data_desc!$A$2:$M$380,12,0)</f>
        <v>0</v>
      </c>
      <c r="Y77">
        <f>VLOOKUP(A77,site_data_desc!$A$2:$M$380,13,0)</f>
        <v>0</v>
      </c>
      <c r="Z77" s="1">
        <f t="shared" si="16"/>
        <v>0.59120590406579943</v>
      </c>
      <c r="AA77" s="1" t="str">
        <f t="shared" si="17"/>
        <v>51-75% increase</v>
      </c>
      <c r="AB77" s="3">
        <f t="shared" si="18"/>
        <v>3</v>
      </c>
      <c r="AC77">
        <f t="shared" si="19"/>
        <v>0</v>
      </c>
    </row>
    <row r="78" spans="1:29" x14ac:dyDescent="0.3">
      <c r="A78" t="s">
        <v>69</v>
      </c>
      <c r="B78" s="1">
        <f>VLOOKUP(A78,welfare_data!$A$1:$C$379,2,0)</f>
        <v>23971306.862599999</v>
      </c>
      <c r="C78" s="1">
        <f>VLOOKUP(A78,welfare_data!$A$1:$C$379,3,0)</f>
        <v>19091594.035100002</v>
      </c>
      <c r="D78" t="s">
        <v>372</v>
      </c>
      <c r="E78">
        <v>12.608000000000001</v>
      </c>
      <c r="F78">
        <v>56.0429999999999</v>
      </c>
      <c r="G78" t="str">
        <f t="shared" si="10"/>
        <v>10,000,000 - 30,000,000</v>
      </c>
      <c r="H78" t="str">
        <f t="shared" si="10"/>
        <v>10,000,000 - 30,000,000</v>
      </c>
      <c r="I78">
        <f t="shared" si="11"/>
        <v>4</v>
      </c>
      <c r="J78">
        <f t="shared" si="11"/>
        <v>4</v>
      </c>
      <c r="K78">
        <f t="shared" si="12"/>
        <v>1.7320508075688776</v>
      </c>
      <c r="L78">
        <f t="shared" si="13"/>
        <v>1.9999999999999996</v>
      </c>
      <c r="M78">
        <f t="shared" si="14"/>
        <v>1.7320508075688776</v>
      </c>
      <c r="N78">
        <f t="shared" si="15"/>
        <v>1.9999999999999996</v>
      </c>
      <c r="O78">
        <f>VLOOKUP(A78,site_data_desc!$A$2:$M$380,3,0)</f>
        <v>1</v>
      </c>
      <c r="P78">
        <f>VLOOKUP(A78,site_data_desc!$A$2:$M$380,4,0)</f>
        <v>2.2204600000000001</v>
      </c>
      <c r="Q78">
        <f>VLOOKUP(A78,site_data_desc!$A$2:$M$380,5,0)</f>
        <v>973.50201000000004</v>
      </c>
      <c r="R78">
        <f>VLOOKUP(A78,site_data_desc!$A$2:$M$380,6,0)</f>
        <v>846.22900000000004</v>
      </c>
      <c r="S78">
        <f>VLOOKUP(A78,site_data_desc!$A$2:$M$380,7,0)</f>
        <v>1</v>
      </c>
      <c r="T78">
        <f>VLOOKUP(A78,site_data_desc!$A$2:$M$380,8,0)</f>
        <v>4.0899999999999999E-2</v>
      </c>
      <c r="U78">
        <f>VLOOKUP(A78,site_data_desc!$A$2:$M$380,9,0)</f>
        <v>9.2499999999999995E-3</v>
      </c>
      <c r="V78">
        <f>VLOOKUP(A78,site_data_desc!$A$2:$M$380,10,0)</f>
        <v>1</v>
      </c>
      <c r="W78">
        <f>VLOOKUP(A78,site_data_desc!$A$2:$M$380,11,0)</f>
        <v>0</v>
      </c>
      <c r="X78">
        <f>VLOOKUP(A78,site_data_desc!$A$2:$M$380,12,0)</f>
        <v>0</v>
      </c>
      <c r="Y78">
        <f>VLOOKUP(A78,site_data_desc!$A$2:$M$380,13,0)</f>
        <v>0</v>
      </c>
      <c r="Z78" s="1">
        <f t="shared" si="16"/>
        <v>-0.20356473910537262</v>
      </c>
      <c r="AA78" s="1" t="str">
        <f t="shared" si="17"/>
        <v>0-25% increase</v>
      </c>
      <c r="AB78" s="3">
        <f t="shared" si="18"/>
        <v>1</v>
      </c>
      <c r="AC78">
        <f t="shared" si="19"/>
        <v>0</v>
      </c>
    </row>
    <row r="79" spans="1:29" x14ac:dyDescent="0.3">
      <c r="A79" t="s">
        <v>70</v>
      </c>
      <c r="B79" s="1">
        <f>VLOOKUP(A79,welfare_data!$A$1:$C$379,2,0)</f>
        <v>1470865.2229500001</v>
      </c>
      <c r="C79" s="1">
        <f>VLOOKUP(A79,welfare_data!$A$1:$C$379,3,0)</f>
        <v>2445878.11265</v>
      </c>
      <c r="D79" t="s">
        <v>372</v>
      </c>
      <c r="E79">
        <v>12.582000000000001</v>
      </c>
      <c r="F79">
        <v>56.006</v>
      </c>
      <c r="G79" t="str">
        <f t="shared" si="10"/>
        <v>1,000,000 - 3,000,000</v>
      </c>
      <c r="H79" t="str">
        <f t="shared" si="10"/>
        <v>1,000,000 - 3,000,000</v>
      </c>
      <c r="I79">
        <f t="shared" si="11"/>
        <v>2</v>
      </c>
      <c r="J79">
        <f t="shared" si="11"/>
        <v>2</v>
      </c>
      <c r="K79">
        <f t="shared" si="12"/>
        <v>1.3160740129524926</v>
      </c>
      <c r="L79">
        <f t="shared" si="13"/>
        <v>1.4142135623730949</v>
      </c>
      <c r="M79">
        <f t="shared" si="14"/>
        <v>1.3160740129524926</v>
      </c>
      <c r="N79">
        <f t="shared" si="15"/>
        <v>1.4142135623730949</v>
      </c>
      <c r="O79">
        <f>VLOOKUP(A79,site_data_desc!$A$2:$M$380,3,0)</f>
        <v>0</v>
      </c>
      <c r="P79">
        <f>VLOOKUP(A79,site_data_desc!$A$2:$M$380,4,0)</f>
        <v>1.2079200000000001</v>
      </c>
      <c r="Q79">
        <f>VLOOKUP(A79,site_data_desc!$A$2:$M$380,5,0)</f>
        <v>1013.68</v>
      </c>
      <c r="R79">
        <f>VLOOKUP(A79,site_data_desc!$A$2:$M$380,6,0)</f>
        <v>764.29199000000006</v>
      </c>
      <c r="S79">
        <f>VLOOKUP(A79,site_data_desc!$A$2:$M$380,7,0)</f>
        <v>2</v>
      </c>
      <c r="T79">
        <f>VLOOKUP(A79,site_data_desc!$A$2:$M$380,8,0)</f>
        <v>8.6400000000000005E-2</v>
      </c>
      <c r="U79">
        <f>VLOOKUP(A79,site_data_desc!$A$2:$M$380,9,0)</f>
        <v>8.8650000000000007E-2</v>
      </c>
      <c r="V79">
        <f>VLOOKUP(A79,site_data_desc!$A$2:$M$380,10,0)</f>
        <v>0</v>
      </c>
      <c r="W79">
        <f>VLOOKUP(A79,site_data_desc!$A$2:$M$380,11,0)</f>
        <v>1</v>
      </c>
      <c r="X79">
        <f>VLOOKUP(A79,site_data_desc!$A$2:$M$380,12,0)</f>
        <v>0</v>
      </c>
      <c r="Y79">
        <f>VLOOKUP(A79,site_data_desc!$A$2:$M$380,13,0)</f>
        <v>0</v>
      </c>
      <c r="Z79" s="1">
        <f t="shared" si="16"/>
        <v>0.6628839097470075</v>
      </c>
      <c r="AA79" s="1" t="str">
        <f t="shared" si="17"/>
        <v>51-75% increase</v>
      </c>
      <c r="AB79" s="3">
        <f t="shared" si="18"/>
        <v>3</v>
      </c>
      <c r="AC79">
        <f t="shared" si="19"/>
        <v>0</v>
      </c>
    </row>
    <row r="80" spans="1:29" x14ac:dyDescent="0.3">
      <c r="A80" t="s">
        <v>71</v>
      </c>
      <c r="B80" s="1">
        <f>VLOOKUP(A80,welfare_data!$A$1:$C$379,2,0)</f>
        <v>1529716.6517099999</v>
      </c>
      <c r="C80" s="1">
        <f>VLOOKUP(A80,welfare_data!$A$1:$C$379,3,0)</f>
        <v>2538455.5882000001</v>
      </c>
      <c r="D80" t="s">
        <v>372</v>
      </c>
      <c r="E80">
        <v>12.557</v>
      </c>
      <c r="F80">
        <v>55.987000000000002</v>
      </c>
      <c r="G80" t="str">
        <f t="shared" si="10"/>
        <v>1,000,000 - 3,000,000</v>
      </c>
      <c r="H80" t="str">
        <f t="shared" si="10"/>
        <v>1,000,000 - 3,000,000</v>
      </c>
      <c r="I80">
        <f t="shared" si="11"/>
        <v>2</v>
      </c>
      <c r="J80">
        <f t="shared" si="11"/>
        <v>2</v>
      </c>
      <c r="K80">
        <f t="shared" si="12"/>
        <v>1.3160740129524926</v>
      </c>
      <c r="L80">
        <f t="shared" si="13"/>
        <v>1.4142135623730949</v>
      </c>
      <c r="M80">
        <f t="shared" si="14"/>
        <v>1.3160740129524926</v>
      </c>
      <c r="N80">
        <f t="shared" si="15"/>
        <v>1.4142135623730949</v>
      </c>
      <c r="O80">
        <f>VLOOKUP(A80,site_data_desc!$A$2:$M$380,3,0)</f>
        <v>0</v>
      </c>
      <c r="P80">
        <f>VLOOKUP(A80,site_data_desc!$A$2:$M$380,4,0)</f>
        <v>1.0075000000000001</v>
      </c>
      <c r="Q80">
        <f>VLOOKUP(A80,site_data_desc!$A$2:$M$380,5,0)</f>
        <v>794.88897999999995</v>
      </c>
      <c r="R80">
        <f>VLOOKUP(A80,site_data_desc!$A$2:$M$380,6,0)</f>
        <v>547.12701000000004</v>
      </c>
      <c r="S80">
        <f>VLOOKUP(A80,site_data_desc!$A$2:$M$380,7,0)</f>
        <v>2</v>
      </c>
      <c r="T80">
        <f>VLOOKUP(A80,site_data_desc!$A$2:$M$380,8,0)</f>
        <v>0.58628000000000002</v>
      </c>
      <c r="U80">
        <f>VLOOKUP(A80,site_data_desc!$A$2:$M$380,9,0)</f>
        <v>6.6900000000000001E-2</v>
      </c>
      <c r="V80">
        <f>VLOOKUP(A80,site_data_desc!$A$2:$M$380,10,0)</f>
        <v>0</v>
      </c>
      <c r="W80">
        <f>VLOOKUP(A80,site_data_desc!$A$2:$M$380,11,0)</f>
        <v>1</v>
      </c>
      <c r="X80">
        <f>VLOOKUP(A80,site_data_desc!$A$2:$M$380,12,0)</f>
        <v>0</v>
      </c>
      <c r="Y80">
        <f>VLOOKUP(A80,site_data_desc!$A$2:$M$380,13,0)</f>
        <v>0</v>
      </c>
      <c r="Z80" s="1">
        <f t="shared" si="16"/>
        <v>0.65942861729482871</v>
      </c>
      <c r="AA80" s="1" t="str">
        <f t="shared" si="17"/>
        <v>51-75% increase</v>
      </c>
      <c r="AB80" s="3">
        <f t="shared" si="18"/>
        <v>3</v>
      </c>
      <c r="AC80">
        <f t="shared" si="19"/>
        <v>0</v>
      </c>
    </row>
    <row r="81" spans="1:29" x14ac:dyDescent="0.3">
      <c r="A81" t="s">
        <v>75</v>
      </c>
      <c r="B81" s="1">
        <f>VLOOKUP(A81,welfare_data!$A$1:$C$379,2,0)</f>
        <v>4852673.0801600004</v>
      </c>
      <c r="C81" s="1">
        <f>VLOOKUP(A81,welfare_data!$A$1:$C$379,3,0)</f>
        <v>3975432.49755</v>
      </c>
      <c r="D81" t="s">
        <v>372</v>
      </c>
      <c r="E81">
        <v>11.885</v>
      </c>
      <c r="F81">
        <v>55.985999999999898</v>
      </c>
      <c r="G81" t="str">
        <f t="shared" si="10"/>
        <v>3,000,000 - 10,000,000</v>
      </c>
      <c r="H81" t="str">
        <f t="shared" si="10"/>
        <v>3,000,000 - 10,000,000</v>
      </c>
      <c r="I81">
        <f t="shared" si="11"/>
        <v>3</v>
      </c>
      <c r="J81">
        <f t="shared" si="11"/>
        <v>3</v>
      </c>
      <c r="K81">
        <f t="shared" si="12"/>
        <v>1.5098036484771051</v>
      </c>
      <c r="L81">
        <f t="shared" si="13"/>
        <v>1.6817928305074288</v>
      </c>
      <c r="M81">
        <f t="shared" si="14"/>
        <v>1.5098036484771051</v>
      </c>
      <c r="N81">
        <f t="shared" si="15"/>
        <v>1.6817928305074288</v>
      </c>
      <c r="O81">
        <f>VLOOKUP(A81,site_data_desc!$A$2:$M$380,3,0)</f>
        <v>1</v>
      </c>
      <c r="P81">
        <f>VLOOKUP(A81,site_data_desc!$A$2:$M$380,4,0)</f>
        <v>0.36655399</v>
      </c>
      <c r="Q81">
        <f>VLOOKUP(A81,site_data_desc!$A$2:$M$380,5,0)</f>
        <v>270.745</v>
      </c>
      <c r="R81">
        <f>VLOOKUP(A81,site_data_desc!$A$2:$M$380,6,0)</f>
        <v>296.72000000000003</v>
      </c>
      <c r="S81">
        <f>VLOOKUP(A81,site_data_desc!$A$2:$M$380,7,0)</f>
        <v>1</v>
      </c>
      <c r="T81">
        <f>VLOOKUP(A81,site_data_desc!$A$2:$M$380,8,0)</f>
        <v>2.07E-2</v>
      </c>
      <c r="U81">
        <f>VLOOKUP(A81,site_data_desc!$A$2:$M$380,9,0)</f>
        <v>6.9500000000000004E-3</v>
      </c>
      <c r="V81">
        <f>VLOOKUP(A81,site_data_desc!$A$2:$M$380,10,0)</f>
        <v>1</v>
      </c>
      <c r="W81">
        <f>VLOOKUP(A81,site_data_desc!$A$2:$M$380,11,0)</f>
        <v>0</v>
      </c>
      <c r="X81">
        <f>VLOOKUP(A81,site_data_desc!$A$2:$M$380,12,0)</f>
        <v>0</v>
      </c>
      <c r="Y81">
        <f>VLOOKUP(A81,site_data_desc!$A$2:$M$380,13,0)</f>
        <v>0</v>
      </c>
      <c r="Z81" s="1">
        <f t="shared" si="16"/>
        <v>-0.18077471284776439</v>
      </c>
      <c r="AA81" s="1" t="str">
        <f t="shared" si="17"/>
        <v>0-25% increase</v>
      </c>
      <c r="AB81" s="3">
        <f t="shared" si="18"/>
        <v>1</v>
      </c>
      <c r="AC81">
        <f t="shared" si="19"/>
        <v>0</v>
      </c>
    </row>
    <row r="82" spans="1:29" x14ac:dyDescent="0.3">
      <c r="A82" t="s">
        <v>120</v>
      </c>
      <c r="B82" s="1">
        <f>VLOOKUP(A82,welfare_data!$A$1:$C$379,2,0)</f>
        <v>430090.48669200001</v>
      </c>
      <c r="C82" s="1">
        <f>VLOOKUP(A82,welfare_data!$A$1:$C$379,3,0)</f>
        <v>692450.85441399994</v>
      </c>
      <c r="D82" t="s">
        <v>372</v>
      </c>
      <c r="E82">
        <v>12.3889999999999</v>
      </c>
      <c r="F82">
        <v>54.965000000000003</v>
      </c>
      <c r="G82" t="str">
        <f t="shared" si="10"/>
        <v>&lt; 1 million</v>
      </c>
      <c r="H82" t="str">
        <f t="shared" si="10"/>
        <v>&lt; 1 million</v>
      </c>
      <c r="I82">
        <f t="shared" si="11"/>
        <v>1</v>
      </c>
      <c r="J82">
        <f t="shared" si="11"/>
        <v>1</v>
      </c>
      <c r="K82">
        <f t="shared" si="12"/>
        <v>1.1472026904398771</v>
      </c>
      <c r="L82">
        <f t="shared" si="13"/>
        <v>1.189207115002721</v>
      </c>
      <c r="M82">
        <f t="shared" si="14"/>
        <v>1.1472026904398771</v>
      </c>
      <c r="N82">
        <f t="shared" si="15"/>
        <v>1.189207115002721</v>
      </c>
      <c r="O82">
        <f>VLOOKUP(A82,site_data_desc!$A$2:$M$380,3,0)</f>
        <v>0</v>
      </c>
      <c r="P82">
        <f>VLOOKUP(A82,site_data_desc!$A$2:$M$380,4,0)</f>
        <v>1.25297E-2</v>
      </c>
      <c r="Q82">
        <f>VLOOKUP(A82,site_data_desc!$A$2:$M$380,5,0)</f>
        <v>40.708697999999998</v>
      </c>
      <c r="R82">
        <f>VLOOKUP(A82,site_data_desc!$A$2:$M$380,6,0)</f>
        <v>53.850498000000002</v>
      </c>
      <c r="S82">
        <f>VLOOKUP(A82,site_data_desc!$A$2:$M$380,7,0)</f>
        <v>1</v>
      </c>
      <c r="T82">
        <f>VLOOKUP(A82,site_data_desc!$A$2:$M$380,8,0)</f>
        <v>3.2799999999999996E-2</v>
      </c>
      <c r="U82">
        <f>VLOOKUP(A82,site_data_desc!$A$2:$M$380,9,0)</f>
        <v>2.63E-2</v>
      </c>
      <c r="V82">
        <f>VLOOKUP(A82,site_data_desc!$A$2:$M$380,10,0)</f>
        <v>1</v>
      </c>
      <c r="W82">
        <f>VLOOKUP(A82,site_data_desc!$A$2:$M$380,11,0)</f>
        <v>0</v>
      </c>
      <c r="X82">
        <f>VLOOKUP(A82,site_data_desc!$A$2:$M$380,12,0)</f>
        <v>0</v>
      </c>
      <c r="Y82">
        <f>VLOOKUP(A82,site_data_desc!$A$2:$M$380,13,0)</f>
        <v>0</v>
      </c>
      <c r="Z82" s="1">
        <f t="shared" si="16"/>
        <v>0.61001202267904064</v>
      </c>
      <c r="AA82" s="1" t="str">
        <f t="shared" si="17"/>
        <v>51-75% increase</v>
      </c>
      <c r="AB82" s="3">
        <f t="shared" si="18"/>
        <v>3</v>
      </c>
      <c r="AC82">
        <f t="shared" si="19"/>
        <v>1</v>
      </c>
    </row>
    <row r="83" spans="1:29" x14ac:dyDescent="0.3">
      <c r="A83" t="s">
        <v>29</v>
      </c>
      <c r="B83" s="1">
        <f>VLOOKUP(A83,welfare_data!$A$1:$C$379,2,0)</f>
        <v>1083334.04804</v>
      </c>
      <c r="C83" s="1">
        <f>VLOOKUP(A83,welfare_data!$A$1:$C$379,3,0)</f>
        <v>1018775.8246000001</v>
      </c>
      <c r="D83" t="s">
        <v>372</v>
      </c>
      <c r="E83">
        <v>9.8800000000000008</v>
      </c>
      <c r="F83">
        <v>55.267000000000003</v>
      </c>
      <c r="G83" t="str">
        <f t="shared" si="10"/>
        <v>1,000,000 - 3,000,000</v>
      </c>
      <c r="H83" t="str">
        <f t="shared" si="10"/>
        <v>1,000,000 - 3,000,000</v>
      </c>
      <c r="I83">
        <f t="shared" si="11"/>
        <v>2</v>
      </c>
      <c r="J83">
        <f t="shared" si="11"/>
        <v>2</v>
      </c>
      <c r="K83">
        <f t="shared" si="12"/>
        <v>1.3160740129524926</v>
      </c>
      <c r="L83">
        <f t="shared" si="13"/>
        <v>1.4142135623730949</v>
      </c>
      <c r="M83">
        <f t="shared" si="14"/>
        <v>1.3160740129524926</v>
      </c>
      <c r="N83">
        <f t="shared" si="15"/>
        <v>1.4142135623730949</v>
      </c>
      <c r="O83">
        <f>VLOOKUP(A83,site_data_desc!$A$2:$M$380,3,0)</f>
        <v>1</v>
      </c>
      <c r="P83">
        <f>VLOOKUP(A83,site_data_desc!$A$2:$M$380,4,0)</f>
        <v>0.38335699000000001</v>
      </c>
      <c r="Q83">
        <f>VLOOKUP(A83,site_data_desc!$A$2:$M$380,5,0)</f>
        <v>141.09700000000001</v>
      </c>
      <c r="R83">
        <f>VLOOKUP(A83,site_data_desc!$A$2:$M$380,6,0)</f>
        <v>81.111098999999996</v>
      </c>
      <c r="S83">
        <f>VLOOKUP(A83,site_data_desc!$A$2:$M$380,7,0)</f>
        <v>1</v>
      </c>
      <c r="T83">
        <f>VLOOKUP(A83,site_data_desc!$A$2:$M$380,8,0)</f>
        <v>1.41E-2</v>
      </c>
      <c r="U83">
        <f>VLOOKUP(A83,site_data_desc!$A$2:$M$380,9,0)</f>
        <v>2.2000000000000001E-3</v>
      </c>
      <c r="V83">
        <f>VLOOKUP(A83,site_data_desc!$A$2:$M$380,10,0)</f>
        <v>1</v>
      </c>
      <c r="W83">
        <f>VLOOKUP(A83,site_data_desc!$A$2:$M$380,11,0)</f>
        <v>0</v>
      </c>
      <c r="X83">
        <f>VLOOKUP(A83,site_data_desc!$A$2:$M$380,12,0)</f>
        <v>0</v>
      </c>
      <c r="Y83">
        <f>VLOOKUP(A83,site_data_desc!$A$2:$M$380,13,0)</f>
        <v>0</v>
      </c>
      <c r="Z83" s="1">
        <f t="shared" si="16"/>
        <v>-5.9592166937613211E-2</v>
      </c>
      <c r="AA83" s="1" t="str">
        <f t="shared" si="17"/>
        <v>0-25% increase</v>
      </c>
      <c r="AB83" s="3">
        <f t="shared" si="18"/>
        <v>1</v>
      </c>
      <c r="AC83">
        <f t="shared" si="19"/>
        <v>0</v>
      </c>
    </row>
    <row r="84" spans="1:29" x14ac:dyDescent="0.3">
      <c r="A84" t="s">
        <v>30</v>
      </c>
      <c r="B84" s="1">
        <f>VLOOKUP(A84,welfare_data!$A$1:$C$379,2,0)</f>
        <v>433500.10352100001</v>
      </c>
      <c r="C84" s="1">
        <f>VLOOKUP(A84,welfare_data!$A$1:$C$379,3,0)</f>
        <v>845923.04380099999</v>
      </c>
      <c r="D84" t="s">
        <v>372</v>
      </c>
      <c r="E84">
        <v>9.9749999999999996</v>
      </c>
      <c r="F84">
        <v>55.216000000000001</v>
      </c>
      <c r="G84" t="str">
        <f t="shared" si="10"/>
        <v>&lt; 1 million</v>
      </c>
      <c r="H84" t="str">
        <f t="shared" si="10"/>
        <v>&lt; 1 million</v>
      </c>
      <c r="I84">
        <f t="shared" si="11"/>
        <v>1</v>
      </c>
      <c r="J84">
        <f t="shared" si="11"/>
        <v>1</v>
      </c>
      <c r="K84">
        <f t="shared" si="12"/>
        <v>1.1472026904398771</v>
      </c>
      <c r="L84">
        <f t="shared" si="13"/>
        <v>1.189207115002721</v>
      </c>
      <c r="M84">
        <f t="shared" si="14"/>
        <v>1.1472026904398771</v>
      </c>
      <c r="N84">
        <f t="shared" si="15"/>
        <v>1.189207115002721</v>
      </c>
      <c r="O84">
        <f>VLOOKUP(A84,site_data_desc!$A$2:$M$380,3,0)</f>
        <v>0</v>
      </c>
      <c r="P84">
        <f>VLOOKUP(A84,site_data_desc!$A$2:$M$380,4,0)</f>
        <v>4.4037998000000002E-2</v>
      </c>
      <c r="Q84">
        <f>VLOOKUP(A84,site_data_desc!$A$2:$M$380,5,0)</f>
        <v>46.384300000000003</v>
      </c>
      <c r="R84">
        <f>VLOOKUP(A84,site_data_desc!$A$2:$M$380,6,0)</f>
        <v>85.276802000000004</v>
      </c>
      <c r="S84">
        <f>VLOOKUP(A84,site_data_desc!$A$2:$M$380,7,0)</f>
        <v>2</v>
      </c>
      <c r="T84">
        <f>VLOOKUP(A84,site_data_desc!$A$2:$M$380,8,0)</f>
        <v>3.1670000000000004E-2</v>
      </c>
      <c r="U84">
        <f>VLOOKUP(A84,site_data_desc!$A$2:$M$380,9,0)</f>
        <v>4.0170000000000004E-2</v>
      </c>
      <c r="V84">
        <f>VLOOKUP(A84,site_data_desc!$A$2:$M$380,10,0)</f>
        <v>0</v>
      </c>
      <c r="W84">
        <f>VLOOKUP(A84,site_data_desc!$A$2:$M$380,11,0)</f>
        <v>1</v>
      </c>
      <c r="X84">
        <f>VLOOKUP(A84,site_data_desc!$A$2:$M$380,12,0)</f>
        <v>0</v>
      </c>
      <c r="Y84">
        <f>VLOOKUP(A84,site_data_desc!$A$2:$M$380,13,0)</f>
        <v>0</v>
      </c>
      <c r="Z84" s="1">
        <f t="shared" si="16"/>
        <v>0.95137910448046992</v>
      </c>
      <c r="AA84" s="1" t="str">
        <f t="shared" si="17"/>
        <v>75-100% increase</v>
      </c>
      <c r="AB84" s="3">
        <f t="shared" si="18"/>
        <v>4</v>
      </c>
      <c r="AC84">
        <f t="shared" si="19"/>
        <v>0</v>
      </c>
    </row>
    <row r="85" spans="1:29" x14ac:dyDescent="0.3">
      <c r="A85" t="s">
        <v>40</v>
      </c>
      <c r="B85" s="1">
        <f>VLOOKUP(A85,welfare_data!$A$1:$C$379,2,0)</f>
        <v>1636269.58323</v>
      </c>
      <c r="C85" s="1">
        <f>VLOOKUP(A85,welfare_data!$A$1:$C$379,3,0)</f>
        <v>3168549.3295499999</v>
      </c>
      <c r="D85" t="s">
        <v>372</v>
      </c>
      <c r="E85">
        <v>10.077</v>
      </c>
      <c r="F85">
        <v>55.566000000000003</v>
      </c>
      <c r="G85" t="str">
        <f t="shared" si="10"/>
        <v>1,000,000 - 3,000,000</v>
      </c>
      <c r="H85" t="str">
        <f t="shared" si="10"/>
        <v>3,000,000 - 10,000,000</v>
      </c>
      <c r="I85">
        <f t="shared" si="11"/>
        <v>2</v>
      </c>
      <c r="J85">
        <f t="shared" si="11"/>
        <v>3</v>
      </c>
      <c r="K85">
        <f t="shared" si="12"/>
        <v>1.3160740129524926</v>
      </c>
      <c r="L85">
        <f t="shared" si="13"/>
        <v>1.4142135623730949</v>
      </c>
      <c r="M85">
        <f t="shared" si="14"/>
        <v>1.5098036484771051</v>
      </c>
      <c r="N85">
        <f t="shared" si="15"/>
        <v>1.6817928305074288</v>
      </c>
      <c r="O85">
        <f>VLOOKUP(A85,site_data_desc!$A$2:$M$380,3,0)</f>
        <v>0</v>
      </c>
      <c r="P85">
        <f>VLOOKUP(A85,site_data_desc!$A$2:$M$380,4,0)</f>
        <v>0.18353299999999997</v>
      </c>
      <c r="Q85">
        <f>VLOOKUP(A85,site_data_desc!$A$2:$M$380,5,0)</f>
        <v>82.518401999999995</v>
      </c>
      <c r="R85">
        <f>VLOOKUP(A85,site_data_desc!$A$2:$M$380,6,0)</f>
        <v>64.400299000000004</v>
      </c>
      <c r="S85">
        <f>VLOOKUP(A85,site_data_desc!$A$2:$M$380,7,0)</f>
        <v>1</v>
      </c>
      <c r="T85">
        <f>VLOOKUP(A85,site_data_desc!$A$2:$M$380,8,0)</f>
        <v>2.6800000000000001E-2</v>
      </c>
      <c r="U85">
        <f>VLOOKUP(A85,site_data_desc!$A$2:$M$380,9,0)</f>
        <v>8.0999999999999996E-3</v>
      </c>
      <c r="V85">
        <f>VLOOKUP(A85,site_data_desc!$A$2:$M$380,10,0)</f>
        <v>1</v>
      </c>
      <c r="W85">
        <f>VLOOKUP(A85,site_data_desc!$A$2:$M$380,11,0)</f>
        <v>0</v>
      </c>
      <c r="X85">
        <f>VLOOKUP(A85,site_data_desc!$A$2:$M$380,12,0)</f>
        <v>0</v>
      </c>
      <c r="Y85">
        <f>VLOOKUP(A85,site_data_desc!$A$2:$M$380,13,0)</f>
        <v>0</v>
      </c>
      <c r="Z85" s="1">
        <f t="shared" si="16"/>
        <v>0.93644700239142509</v>
      </c>
      <c r="AA85" s="1" t="str">
        <f t="shared" si="17"/>
        <v>75-100% increase</v>
      </c>
      <c r="AB85" s="3">
        <f t="shared" si="18"/>
        <v>4</v>
      </c>
      <c r="AC85">
        <f t="shared" si="19"/>
        <v>1</v>
      </c>
    </row>
    <row r="86" spans="1:29" x14ac:dyDescent="0.3">
      <c r="A86" t="s">
        <v>32</v>
      </c>
      <c r="B86" s="1">
        <f>VLOOKUP(A86,welfare_data!$A$1:$C$379,2,0)</f>
        <v>597307.38268799998</v>
      </c>
      <c r="C86" s="1">
        <f>VLOOKUP(A86,welfare_data!$A$1:$C$379,3,0)</f>
        <v>563569.093903</v>
      </c>
      <c r="D86" t="s">
        <v>372</v>
      </c>
      <c r="E86">
        <v>10.1039999999999</v>
      </c>
      <c r="F86">
        <v>55.1069999999999</v>
      </c>
      <c r="G86" t="str">
        <f t="shared" si="10"/>
        <v>&lt; 1 million</v>
      </c>
      <c r="H86" t="str">
        <f t="shared" si="10"/>
        <v>&lt; 1 million</v>
      </c>
      <c r="I86">
        <f t="shared" si="11"/>
        <v>1</v>
      </c>
      <c r="J86">
        <f t="shared" si="11"/>
        <v>1</v>
      </c>
      <c r="K86">
        <f t="shared" si="12"/>
        <v>1.1472026904398771</v>
      </c>
      <c r="L86">
        <f t="shared" si="13"/>
        <v>1.189207115002721</v>
      </c>
      <c r="M86">
        <f t="shared" si="14"/>
        <v>1.1472026904398771</v>
      </c>
      <c r="N86">
        <f t="shared" si="15"/>
        <v>1.189207115002721</v>
      </c>
      <c r="O86">
        <f>VLOOKUP(A86,site_data_desc!$A$2:$M$380,3,0)</f>
        <v>1</v>
      </c>
      <c r="P86">
        <f>VLOOKUP(A86,site_data_desc!$A$2:$M$380,4,0)</f>
        <v>4.3329399000000005E-2</v>
      </c>
      <c r="Q86">
        <f>VLOOKUP(A86,site_data_desc!$A$2:$M$380,5,0)</f>
        <v>66.204300000000003</v>
      </c>
      <c r="R86">
        <f>VLOOKUP(A86,site_data_desc!$A$2:$M$380,6,0)</f>
        <v>76.241401999999994</v>
      </c>
      <c r="S86">
        <f>VLOOKUP(A86,site_data_desc!$A$2:$M$380,7,0)</f>
        <v>1</v>
      </c>
      <c r="T86">
        <f>VLOOKUP(A86,site_data_desc!$A$2:$M$380,8,0)</f>
        <v>2.7640000000000001E-2</v>
      </c>
      <c r="U86">
        <f>VLOOKUP(A86,site_data_desc!$A$2:$M$380,9,0)</f>
        <v>5.9100000000000003E-3</v>
      </c>
      <c r="V86">
        <f>VLOOKUP(A86,site_data_desc!$A$2:$M$380,10,0)</f>
        <v>1</v>
      </c>
      <c r="W86">
        <f>VLOOKUP(A86,site_data_desc!$A$2:$M$380,11,0)</f>
        <v>0</v>
      </c>
      <c r="X86">
        <f>VLOOKUP(A86,site_data_desc!$A$2:$M$380,12,0)</f>
        <v>0</v>
      </c>
      <c r="Y86">
        <f>VLOOKUP(A86,site_data_desc!$A$2:$M$380,13,0)</f>
        <v>0</v>
      </c>
      <c r="Z86" s="1">
        <f t="shared" si="16"/>
        <v>-5.6483964141161434E-2</v>
      </c>
      <c r="AA86" s="1" t="str">
        <f t="shared" si="17"/>
        <v>0-25% increase</v>
      </c>
      <c r="AB86" s="3">
        <f t="shared" si="18"/>
        <v>1</v>
      </c>
      <c r="AC86">
        <f t="shared" si="19"/>
        <v>0</v>
      </c>
    </row>
    <row r="87" spans="1:29" x14ac:dyDescent="0.3">
      <c r="A87" t="s">
        <v>35</v>
      </c>
      <c r="B87" s="1">
        <f>VLOOKUP(A87,welfare_data!$A$1:$C$379,2,0)</f>
        <v>2357341.7602200001</v>
      </c>
      <c r="C87" s="1">
        <f>VLOOKUP(A87,welfare_data!$A$1:$C$379,3,0)</f>
        <v>2175354.68566</v>
      </c>
      <c r="D87" t="s">
        <v>372</v>
      </c>
      <c r="E87">
        <v>10.786</v>
      </c>
      <c r="F87">
        <v>55.14</v>
      </c>
      <c r="G87" t="str">
        <f t="shared" si="10"/>
        <v>1,000,000 - 3,000,000</v>
      </c>
      <c r="H87" t="str">
        <f t="shared" si="10"/>
        <v>1,000,000 - 3,000,000</v>
      </c>
      <c r="I87">
        <f t="shared" si="11"/>
        <v>2</v>
      </c>
      <c r="J87">
        <f t="shared" si="11"/>
        <v>2</v>
      </c>
      <c r="K87">
        <f t="shared" si="12"/>
        <v>1.3160740129524926</v>
      </c>
      <c r="L87">
        <f t="shared" si="13"/>
        <v>1.4142135623730949</v>
      </c>
      <c r="M87">
        <f t="shared" si="14"/>
        <v>1.3160740129524926</v>
      </c>
      <c r="N87">
        <f t="shared" si="15"/>
        <v>1.4142135623730949</v>
      </c>
      <c r="O87">
        <f>VLOOKUP(A87,site_data_desc!$A$2:$M$380,3,0)</f>
        <v>1</v>
      </c>
      <c r="P87">
        <f>VLOOKUP(A87,site_data_desc!$A$2:$M$380,4,0)</f>
        <v>3.4591800999999998E-2</v>
      </c>
      <c r="Q87">
        <f>VLOOKUP(A87,site_data_desc!$A$2:$M$380,5,0)</f>
        <v>66.894599999999997</v>
      </c>
      <c r="R87">
        <f>VLOOKUP(A87,site_data_desc!$A$2:$M$380,6,0)</f>
        <v>58.120899000000001</v>
      </c>
      <c r="S87">
        <f>VLOOKUP(A87,site_data_desc!$A$2:$M$380,7,0)</f>
        <v>1</v>
      </c>
      <c r="T87">
        <f>VLOOKUP(A87,site_data_desc!$A$2:$M$380,8,0)</f>
        <v>3.8399999999999997E-2</v>
      </c>
      <c r="U87">
        <f>VLOOKUP(A87,site_data_desc!$A$2:$M$380,9,0)</f>
        <v>6.1500000000000001E-3</v>
      </c>
      <c r="V87">
        <f>VLOOKUP(A87,site_data_desc!$A$2:$M$380,10,0)</f>
        <v>1</v>
      </c>
      <c r="W87">
        <f>VLOOKUP(A87,site_data_desc!$A$2:$M$380,11,0)</f>
        <v>0</v>
      </c>
      <c r="X87">
        <f>VLOOKUP(A87,site_data_desc!$A$2:$M$380,12,0)</f>
        <v>0</v>
      </c>
      <c r="Y87">
        <f>VLOOKUP(A87,site_data_desc!$A$2:$M$380,13,0)</f>
        <v>0</v>
      </c>
      <c r="Z87" s="1">
        <f t="shared" si="16"/>
        <v>-7.7200123304571697E-2</v>
      </c>
      <c r="AA87" s="1" t="str">
        <f t="shared" si="17"/>
        <v>0-25% increase</v>
      </c>
      <c r="AB87" s="3">
        <f t="shared" si="18"/>
        <v>1</v>
      </c>
      <c r="AC87">
        <f t="shared" si="19"/>
        <v>0</v>
      </c>
    </row>
    <row r="88" spans="1:29" x14ac:dyDescent="0.3">
      <c r="A88" t="s">
        <v>96</v>
      </c>
      <c r="B88" s="1">
        <f>VLOOKUP(A88,welfare_data!$A$1:$C$379,2,0)</f>
        <v>59124.841008199997</v>
      </c>
      <c r="C88" s="1">
        <f>VLOOKUP(A88,welfare_data!$A$1:$C$379,3,0)</f>
        <v>95164.963693900005</v>
      </c>
      <c r="D88" t="s">
        <v>372</v>
      </c>
      <c r="E88">
        <v>12.1579999999999</v>
      </c>
      <c r="F88">
        <v>55.213000000000001</v>
      </c>
      <c r="G88" t="str">
        <f t="shared" si="10"/>
        <v>&lt; 1 million</v>
      </c>
      <c r="H88" t="str">
        <f t="shared" si="10"/>
        <v>&lt; 1 million</v>
      </c>
      <c r="I88">
        <f t="shared" si="11"/>
        <v>1</v>
      </c>
      <c r="J88">
        <f t="shared" si="11"/>
        <v>1</v>
      </c>
      <c r="K88">
        <f t="shared" si="12"/>
        <v>1.1472026904398771</v>
      </c>
      <c r="L88">
        <f t="shared" si="13"/>
        <v>1.189207115002721</v>
      </c>
      <c r="M88">
        <f t="shared" si="14"/>
        <v>1.1472026904398771</v>
      </c>
      <c r="N88">
        <f t="shared" si="15"/>
        <v>1.189207115002721</v>
      </c>
      <c r="O88">
        <f>VLOOKUP(A88,site_data_desc!$A$2:$M$380,3,0)</f>
        <v>0</v>
      </c>
      <c r="P88">
        <f>VLOOKUP(A88,site_data_desc!$A$2:$M$380,4,0)</f>
        <v>0.13084899999999999</v>
      </c>
      <c r="Q88">
        <f>VLOOKUP(A88,site_data_desc!$A$2:$M$380,5,0)</f>
        <v>97.872901999999996</v>
      </c>
      <c r="R88">
        <f>VLOOKUP(A88,site_data_desc!$A$2:$M$380,6,0)</f>
        <v>73.252502000000007</v>
      </c>
      <c r="S88">
        <f>VLOOKUP(A88,site_data_desc!$A$2:$M$380,7,0)</f>
        <v>2</v>
      </c>
      <c r="T88">
        <f>VLOOKUP(A88,site_data_desc!$A$2:$M$380,8,0)</f>
        <v>0.18049999999999999</v>
      </c>
      <c r="U88">
        <f>VLOOKUP(A88,site_data_desc!$A$2:$M$380,9,0)</f>
        <v>3.517E-2</v>
      </c>
      <c r="V88">
        <f>VLOOKUP(A88,site_data_desc!$A$2:$M$380,10,0)</f>
        <v>0</v>
      </c>
      <c r="W88">
        <f>VLOOKUP(A88,site_data_desc!$A$2:$M$380,11,0)</f>
        <v>1</v>
      </c>
      <c r="X88">
        <f>VLOOKUP(A88,site_data_desc!$A$2:$M$380,12,0)</f>
        <v>0</v>
      </c>
      <c r="Y88">
        <f>VLOOKUP(A88,site_data_desc!$A$2:$M$380,13,0)</f>
        <v>0</v>
      </c>
      <c r="Z88" s="1">
        <f t="shared" si="16"/>
        <v>0.6095597395467266</v>
      </c>
      <c r="AA88" s="1" t="str">
        <f t="shared" si="17"/>
        <v>51-75% increase</v>
      </c>
      <c r="AB88" s="3">
        <f t="shared" si="18"/>
        <v>3</v>
      </c>
      <c r="AC88">
        <f t="shared" si="19"/>
        <v>0</v>
      </c>
    </row>
    <row r="89" spans="1:29" x14ac:dyDescent="0.3">
      <c r="A89" t="s">
        <v>106</v>
      </c>
      <c r="B89" s="1">
        <f>VLOOKUP(A89,welfare_data!$A$1:$C$379,2,0)</f>
        <v>1825707.7854500001</v>
      </c>
      <c r="C89" s="1">
        <f>VLOOKUP(A89,welfare_data!$A$1:$C$379,3,0)</f>
        <v>1628447.9717900001</v>
      </c>
      <c r="D89" t="s">
        <v>372</v>
      </c>
      <c r="E89">
        <v>11.0879999999999</v>
      </c>
      <c r="F89">
        <v>54.832999999999899</v>
      </c>
      <c r="G89" t="str">
        <f t="shared" si="10"/>
        <v>1,000,000 - 3,000,000</v>
      </c>
      <c r="H89" t="str">
        <f t="shared" si="10"/>
        <v>1,000,000 - 3,000,000</v>
      </c>
      <c r="I89">
        <f t="shared" si="11"/>
        <v>2</v>
      </c>
      <c r="J89">
        <f t="shared" si="11"/>
        <v>2</v>
      </c>
      <c r="K89">
        <f t="shared" si="12"/>
        <v>1.3160740129524926</v>
      </c>
      <c r="L89">
        <f t="shared" si="13"/>
        <v>1.4142135623730949</v>
      </c>
      <c r="M89">
        <f t="shared" si="14"/>
        <v>1.3160740129524926</v>
      </c>
      <c r="N89">
        <f t="shared" si="15"/>
        <v>1.4142135623730949</v>
      </c>
      <c r="O89">
        <f>VLOOKUP(A89,site_data_desc!$A$2:$M$380,3,0)</f>
        <v>1</v>
      </c>
      <c r="P89">
        <f>VLOOKUP(A89,site_data_desc!$A$2:$M$380,4,0)</f>
        <v>0.25230499000000001</v>
      </c>
      <c r="Q89">
        <f>VLOOKUP(A89,site_data_desc!$A$2:$M$380,5,0)</f>
        <v>232.65700000000001</v>
      </c>
      <c r="R89">
        <f>VLOOKUP(A89,site_data_desc!$A$2:$M$380,6,0)</f>
        <v>95.885399000000007</v>
      </c>
      <c r="S89">
        <f>VLOOKUP(A89,site_data_desc!$A$2:$M$380,7,0)</f>
        <v>1</v>
      </c>
      <c r="T89">
        <f>VLOOKUP(A89,site_data_desc!$A$2:$M$380,8,0)</f>
        <v>1.44E-2</v>
      </c>
      <c r="U89">
        <f>VLOOKUP(A89,site_data_desc!$A$2:$M$380,9,0)</f>
        <v>1.6500000000000001E-2</v>
      </c>
      <c r="V89">
        <f>VLOOKUP(A89,site_data_desc!$A$2:$M$380,10,0)</f>
        <v>1</v>
      </c>
      <c r="W89">
        <f>VLOOKUP(A89,site_data_desc!$A$2:$M$380,11,0)</f>
        <v>0</v>
      </c>
      <c r="X89">
        <f>VLOOKUP(A89,site_data_desc!$A$2:$M$380,12,0)</f>
        <v>0</v>
      </c>
      <c r="Y89">
        <f>VLOOKUP(A89,site_data_desc!$A$2:$M$380,13,0)</f>
        <v>0</v>
      </c>
      <c r="Z89" s="1">
        <f t="shared" si="16"/>
        <v>-0.10804566603268301</v>
      </c>
      <c r="AA89" s="1" t="str">
        <f t="shared" si="17"/>
        <v>0-25% increase</v>
      </c>
      <c r="AB89" s="3">
        <f t="shared" si="18"/>
        <v>1</v>
      </c>
      <c r="AC89">
        <f t="shared" si="19"/>
        <v>0</v>
      </c>
    </row>
    <row r="90" spans="1:29" x14ac:dyDescent="0.3">
      <c r="A90" t="s">
        <v>31</v>
      </c>
      <c r="B90" s="1">
        <f>VLOOKUP(A90,welfare_data!$A$1:$C$379,2,0)</f>
        <v>525374.17371600005</v>
      </c>
      <c r="C90" s="1">
        <f>VLOOKUP(A90,welfare_data!$A$1:$C$379,3,0)</f>
        <v>494546.05901000003</v>
      </c>
      <c r="D90" t="s">
        <v>372</v>
      </c>
      <c r="E90">
        <v>10.076000000000001</v>
      </c>
      <c r="F90">
        <v>55.176000000000002</v>
      </c>
      <c r="G90" t="str">
        <f t="shared" si="10"/>
        <v>&lt; 1 million</v>
      </c>
      <c r="H90" t="str">
        <f t="shared" si="10"/>
        <v>&lt; 1 million</v>
      </c>
      <c r="I90">
        <f t="shared" si="11"/>
        <v>1</v>
      </c>
      <c r="J90">
        <f t="shared" si="11"/>
        <v>1</v>
      </c>
      <c r="K90">
        <f t="shared" si="12"/>
        <v>1.1472026904398771</v>
      </c>
      <c r="L90">
        <f t="shared" si="13"/>
        <v>1.189207115002721</v>
      </c>
      <c r="M90">
        <f t="shared" si="14"/>
        <v>1.1472026904398771</v>
      </c>
      <c r="N90">
        <f t="shared" si="15"/>
        <v>1.189207115002721</v>
      </c>
      <c r="O90">
        <f>VLOOKUP(A90,site_data_desc!$A$2:$M$380,3,0)</f>
        <v>1</v>
      </c>
      <c r="P90">
        <f>VLOOKUP(A90,site_data_desc!$A$2:$M$380,4,0)</f>
        <v>1.27175E-2</v>
      </c>
      <c r="Q90">
        <f>VLOOKUP(A90,site_data_desc!$A$2:$M$380,5,0)</f>
        <v>63.231602000000002</v>
      </c>
      <c r="R90">
        <f>VLOOKUP(A90,site_data_desc!$A$2:$M$380,6,0)</f>
        <v>62.558498</v>
      </c>
      <c r="S90">
        <f>VLOOKUP(A90,site_data_desc!$A$2:$M$380,7,0)</f>
        <v>1</v>
      </c>
      <c r="T90">
        <f>VLOOKUP(A90,site_data_desc!$A$2:$M$380,8,0)</f>
        <v>2.6600000000000002E-2</v>
      </c>
      <c r="U90">
        <f>VLOOKUP(A90,site_data_desc!$A$2:$M$380,9,0)</f>
        <v>3.3E-3</v>
      </c>
      <c r="V90">
        <f>VLOOKUP(A90,site_data_desc!$A$2:$M$380,10,0)</f>
        <v>1</v>
      </c>
      <c r="W90">
        <f>VLOOKUP(A90,site_data_desc!$A$2:$M$380,11,0)</f>
        <v>0</v>
      </c>
      <c r="X90">
        <f>VLOOKUP(A90,site_data_desc!$A$2:$M$380,12,0)</f>
        <v>0</v>
      </c>
      <c r="Y90">
        <f>VLOOKUP(A90,site_data_desc!$A$2:$M$380,13,0)</f>
        <v>0</v>
      </c>
      <c r="Z90" s="1">
        <f t="shared" si="16"/>
        <v>-5.8678397698826899E-2</v>
      </c>
      <c r="AA90" s="1" t="str">
        <f t="shared" si="17"/>
        <v>0-25% increase</v>
      </c>
      <c r="AB90" s="3">
        <f t="shared" si="18"/>
        <v>1</v>
      </c>
      <c r="AC90">
        <f t="shared" si="19"/>
        <v>0</v>
      </c>
    </row>
    <row r="91" spans="1:29" x14ac:dyDescent="0.3">
      <c r="A91" t="s">
        <v>33</v>
      </c>
      <c r="B91" s="1">
        <f>VLOOKUP(A91,welfare_data!$A$1:$C$379,2,0)</f>
        <v>3212015.2104199999</v>
      </c>
      <c r="C91" s="1">
        <f>VLOOKUP(A91,welfare_data!$A$1:$C$379,3,0)</f>
        <v>2954669.7038500002</v>
      </c>
      <c r="D91" t="s">
        <v>372</v>
      </c>
      <c r="E91">
        <v>10.6679999999999</v>
      </c>
      <c r="F91">
        <v>55.447000000000003</v>
      </c>
      <c r="G91" t="str">
        <f t="shared" si="10"/>
        <v>3,000,000 - 10,000,000</v>
      </c>
      <c r="H91" t="str">
        <f t="shared" si="10"/>
        <v>1,000,000 - 3,000,000</v>
      </c>
      <c r="I91">
        <f t="shared" si="11"/>
        <v>3</v>
      </c>
      <c r="J91">
        <f t="shared" si="11"/>
        <v>2</v>
      </c>
      <c r="K91">
        <f t="shared" si="12"/>
        <v>1.5098036484771051</v>
      </c>
      <c r="L91">
        <f t="shared" si="13"/>
        <v>1.6817928305074288</v>
      </c>
      <c r="M91">
        <f t="shared" si="14"/>
        <v>1.3160740129524926</v>
      </c>
      <c r="N91">
        <f t="shared" si="15"/>
        <v>1.4142135623730949</v>
      </c>
      <c r="O91">
        <f>VLOOKUP(A91,site_data_desc!$A$2:$M$380,3,0)</f>
        <v>1</v>
      </c>
      <c r="P91">
        <f>VLOOKUP(A91,site_data_desc!$A$2:$M$380,4,0)</f>
        <v>0.27809399000000001</v>
      </c>
      <c r="Q91">
        <f>VLOOKUP(A91,site_data_desc!$A$2:$M$380,5,0)</f>
        <v>109.038</v>
      </c>
      <c r="R91">
        <f>VLOOKUP(A91,site_data_desc!$A$2:$M$380,6,0)</f>
        <v>105.42700000000001</v>
      </c>
      <c r="S91">
        <f>VLOOKUP(A91,site_data_desc!$A$2:$M$380,7,0)</f>
        <v>1</v>
      </c>
      <c r="T91">
        <f>VLOOKUP(A91,site_data_desc!$A$2:$M$380,8,0)</f>
        <v>1.1900000000000001E-2</v>
      </c>
      <c r="U91">
        <f>VLOOKUP(A91,site_data_desc!$A$2:$M$380,9,0)</f>
        <v>2.7599999999999999E-3</v>
      </c>
      <c r="V91">
        <f>VLOOKUP(A91,site_data_desc!$A$2:$M$380,10,0)</f>
        <v>1</v>
      </c>
      <c r="W91">
        <f>VLOOKUP(A91,site_data_desc!$A$2:$M$380,11,0)</f>
        <v>0</v>
      </c>
      <c r="X91">
        <f>VLOOKUP(A91,site_data_desc!$A$2:$M$380,12,0)</f>
        <v>0</v>
      </c>
      <c r="Y91">
        <f>VLOOKUP(A91,site_data_desc!$A$2:$M$380,13,0)</f>
        <v>0</v>
      </c>
      <c r="Z91" s="1">
        <f t="shared" si="16"/>
        <v>-8.0119641318992851E-2</v>
      </c>
      <c r="AA91" s="1" t="str">
        <f t="shared" si="17"/>
        <v>0-25% increase</v>
      </c>
      <c r="AB91" s="3">
        <f t="shared" si="18"/>
        <v>1</v>
      </c>
      <c r="AC91">
        <f t="shared" si="19"/>
        <v>0</v>
      </c>
    </row>
    <row r="92" spans="1:29" x14ac:dyDescent="0.3">
      <c r="A92" t="s">
        <v>28</v>
      </c>
      <c r="B92" s="1">
        <f>VLOOKUP(A92,welfare_data!$A$1:$C$379,2,0)</f>
        <v>3194842.9097799999</v>
      </c>
      <c r="C92" s="1">
        <f>VLOOKUP(A92,welfare_data!$A$1:$C$379,3,0)</f>
        <v>2977006.0715700001</v>
      </c>
      <c r="D92" t="s">
        <v>372</v>
      </c>
      <c r="E92">
        <v>9.7309999999999999</v>
      </c>
      <c r="F92">
        <v>55.488999999999898</v>
      </c>
      <c r="G92" t="str">
        <f t="shared" si="10"/>
        <v>3,000,000 - 10,000,000</v>
      </c>
      <c r="H92" t="str">
        <f t="shared" si="10"/>
        <v>1,000,000 - 3,000,000</v>
      </c>
      <c r="I92">
        <f t="shared" si="11"/>
        <v>3</v>
      </c>
      <c r="J92">
        <f t="shared" si="11"/>
        <v>2</v>
      </c>
      <c r="K92">
        <f t="shared" si="12"/>
        <v>1.5098036484771051</v>
      </c>
      <c r="L92">
        <f t="shared" si="13"/>
        <v>1.6817928305074288</v>
      </c>
      <c r="M92">
        <f t="shared" si="14"/>
        <v>1.3160740129524926</v>
      </c>
      <c r="N92">
        <f t="shared" si="15"/>
        <v>1.4142135623730949</v>
      </c>
      <c r="O92">
        <f>VLOOKUP(A92,site_data_desc!$A$2:$M$380,3,0)</f>
        <v>1</v>
      </c>
      <c r="P92">
        <f>VLOOKUP(A92,site_data_desc!$A$2:$M$380,4,0)</f>
        <v>0.66458501999999997</v>
      </c>
      <c r="Q92">
        <f>VLOOKUP(A92,site_data_desc!$A$2:$M$380,5,0)</f>
        <v>314.17200000000003</v>
      </c>
      <c r="R92">
        <f>VLOOKUP(A92,site_data_desc!$A$2:$M$380,6,0)</f>
        <v>287.53798999999998</v>
      </c>
      <c r="S92">
        <f>VLOOKUP(A92,site_data_desc!$A$2:$M$380,7,0)</f>
        <v>1</v>
      </c>
      <c r="T92">
        <f>VLOOKUP(A92,site_data_desc!$A$2:$M$380,8,0)</f>
        <v>1.238E-2</v>
      </c>
      <c r="U92">
        <f>VLOOKUP(A92,site_data_desc!$A$2:$M$380,9,0)</f>
        <v>1.57E-3</v>
      </c>
      <c r="V92">
        <f>VLOOKUP(A92,site_data_desc!$A$2:$M$380,10,0)</f>
        <v>1</v>
      </c>
      <c r="W92">
        <f>VLOOKUP(A92,site_data_desc!$A$2:$M$380,11,0)</f>
        <v>0</v>
      </c>
      <c r="X92">
        <f>VLOOKUP(A92,site_data_desc!$A$2:$M$380,12,0)</f>
        <v>0</v>
      </c>
      <c r="Y92">
        <f>VLOOKUP(A92,site_data_desc!$A$2:$M$380,13,0)</f>
        <v>0</v>
      </c>
      <c r="Z92" s="1">
        <f t="shared" si="16"/>
        <v>-6.8183896473645464E-2</v>
      </c>
      <c r="AA92" s="1" t="str">
        <f t="shared" si="17"/>
        <v>0-25% increase</v>
      </c>
      <c r="AB92" s="3">
        <f t="shared" si="18"/>
        <v>1</v>
      </c>
      <c r="AC92">
        <f t="shared" si="19"/>
        <v>0</v>
      </c>
    </row>
    <row r="93" spans="1:29" x14ac:dyDescent="0.3">
      <c r="A93" t="s">
        <v>34</v>
      </c>
      <c r="B93" s="1">
        <f>VLOOKUP(A93,welfare_data!$A$1:$C$379,2,0)</f>
        <v>17762644.066199999</v>
      </c>
      <c r="C93" s="1">
        <f>VLOOKUP(A93,welfare_data!$A$1:$C$379,3,0)</f>
        <v>16145233.034600001</v>
      </c>
      <c r="D93" t="s">
        <v>372</v>
      </c>
      <c r="E93">
        <v>10.816000000000001</v>
      </c>
      <c r="F93">
        <v>55.314</v>
      </c>
      <c r="G93" t="str">
        <f t="shared" si="10"/>
        <v>10,000,000 - 30,000,000</v>
      </c>
      <c r="H93" t="str">
        <f t="shared" si="10"/>
        <v>10,000,000 - 30,000,000</v>
      </c>
      <c r="I93">
        <f t="shared" si="11"/>
        <v>4</v>
      </c>
      <c r="J93">
        <f t="shared" si="11"/>
        <v>4</v>
      </c>
      <c r="K93">
        <f t="shared" si="12"/>
        <v>1.7320508075688776</v>
      </c>
      <c r="L93">
        <f t="shared" si="13"/>
        <v>1.9999999999999996</v>
      </c>
      <c r="M93">
        <f t="shared" si="14"/>
        <v>1.7320508075688776</v>
      </c>
      <c r="N93">
        <f t="shared" si="15"/>
        <v>1.9999999999999996</v>
      </c>
      <c r="O93">
        <f>VLOOKUP(A93,site_data_desc!$A$2:$M$380,3,0)</f>
        <v>1</v>
      </c>
      <c r="P93">
        <f>VLOOKUP(A93,site_data_desc!$A$2:$M$380,4,0)</f>
        <v>1.04691</v>
      </c>
      <c r="Q93">
        <f>VLOOKUP(A93,site_data_desc!$A$2:$M$380,5,0)</f>
        <v>382.47100999999998</v>
      </c>
      <c r="R93">
        <f>VLOOKUP(A93,site_data_desc!$A$2:$M$380,6,0)</f>
        <v>165.78799000000001</v>
      </c>
      <c r="S93">
        <f>VLOOKUP(A93,site_data_desc!$A$2:$M$380,7,0)</f>
        <v>1</v>
      </c>
      <c r="T93">
        <f>VLOOKUP(A93,site_data_desc!$A$2:$M$380,8,0)</f>
        <v>2.818E-2</v>
      </c>
      <c r="U93">
        <f>VLOOKUP(A93,site_data_desc!$A$2:$M$380,9,0)</f>
        <v>8.2699999999999996E-3</v>
      </c>
      <c r="V93">
        <f>VLOOKUP(A93,site_data_desc!$A$2:$M$380,10,0)</f>
        <v>1</v>
      </c>
      <c r="W93">
        <f>VLOOKUP(A93,site_data_desc!$A$2:$M$380,11,0)</f>
        <v>0</v>
      </c>
      <c r="X93">
        <f>VLOOKUP(A93,site_data_desc!$A$2:$M$380,12,0)</f>
        <v>0</v>
      </c>
      <c r="Y93">
        <f>VLOOKUP(A93,site_data_desc!$A$2:$M$380,13,0)</f>
        <v>0</v>
      </c>
      <c r="Z93" s="1">
        <f t="shared" si="16"/>
        <v>-9.1056884637896976E-2</v>
      </c>
      <c r="AA93" s="1" t="str">
        <f t="shared" si="17"/>
        <v>0-25% increase</v>
      </c>
      <c r="AB93" s="3">
        <f t="shared" si="18"/>
        <v>1</v>
      </c>
      <c r="AC93">
        <f t="shared" si="19"/>
        <v>0</v>
      </c>
    </row>
    <row r="94" spans="1:29" x14ac:dyDescent="0.3">
      <c r="A94" t="s">
        <v>26</v>
      </c>
      <c r="B94" s="1">
        <f>VLOOKUP(A94,welfare_data!$A$1:$C$379,2,0)</f>
        <v>1184483.4025999999</v>
      </c>
      <c r="C94" s="1">
        <f>VLOOKUP(A94,welfare_data!$A$1:$C$379,3,0)</f>
        <v>1104572.2420999999</v>
      </c>
      <c r="D94" t="s">
        <v>372</v>
      </c>
      <c r="E94">
        <v>9.8840000000000003</v>
      </c>
      <c r="F94">
        <v>55.511000000000003</v>
      </c>
      <c r="G94" t="str">
        <f t="shared" si="10"/>
        <v>1,000,000 - 3,000,000</v>
      </c>
      <c r="H94" t="str">
        <f t="shared" si="10"/>
        <v>1,000,000 - 3,000,000</v>
      </c>
      <c r="I94">
        <f t="shared" si="11"/>
        <v>2</v>
      </c>
      <c r="J94">
        <f t="shared" si="11"/>
        <v>2</v>
      </c>
      <c r="K94">
        <f t="shared" si="12"/>
        <v>1.3160740129524926</v>
      </c>
      <c r="L94">
        <f t="shared" si="13"/>
        <v>1.4142135623730949</v>
      </c>
      <c r="M94">
        <f t="shared" si="14"/>
        <v>1.3160740129524926</v>
      </c>
      <c r="N94">
        <f t="shared" si="15"/>
        <v>1.4142135623730949</v>
      </c>
      <c r="O94">
        <f>VLOOKUP(A94,site_data_desc!$A$2:$M$380,3,0)</f>
        <v>1</v>
      </c>
      <c r="P94">
        <f>VLOOKUP(A94,site_data_desc!$A$2:$M$380,4,0)</f>
        <v>9.2627998000000003E-2</v>
      </c>
      <c r="Q94">
        <f>VLOOKUP(A94,site_data_desc!$A$2:$M$380,5,0)</f>
        <v>88.316497999999996</v>
      </c>
      <c r="R94">
        <f>VLOOKUP(A94,site_data_desc!$A$2:$M$380,6,0)</f>
        <v>186.17</v>
      </c>
      <c r="S94">
        <f>VLOOKUP(A94,site_data_desc!$A$2:$M$380,7,0)</f>
        <v>1</v>
      </c>
      <c r="T94">
        <f>VLOOKUP(A94,site_data_desc!$A$2:$M$380,8,0)</f>
        <v>3.7139999999999999E-2</v>
      </c>
      <c r="U94">
        <f>VLOOKUP(A94,site_data_desc!$A$2:$M$380,9,0)</f>
        <v>9.4299999999999991E-3</v>
      </c>
      <c r="V94">
        <f>VLOOKUP(A94,site_data_desc!$A$2:$M$380,10,0)</f>
        <v>1</v>
      </c>
      <c r="W94">
        <f>VLOOKUP(A94,site_data_desc!$A$2:$M$380,11,0)</f>
        <v>0</v>
      </c>
      <c r="X94">
        <f>VLOOKUP(A94,site_data_desc!$A$2:$M$380,12,0)</f>
        <v>0</v>
      </c>
      <c r="Y94">
        <f>VLOOKUP(A94,site_data_desc!$A$2:$M$380,13,0)</f>
        <v>0</v>
      </c>
      <c r="Z94" s="1">
        <f t="shared" si="16"/>
        <v>-6.7464989652527868E-2</v>
      </c>
      <c r="AA94" s="1" t="str">
        <f t="shared" si="17"/>
        <v>0-25% increase</v>
      </c>
      <c r="AB94" s="3">
        <f t="shared" si="18"/>
        <v>1</v>
      </c>
      <c r="AC94">
        <f t="shared" si="19"/>
        <v>0</v>
      </c>
    </row>
    <row r="95" spans="1:29" x14ac:dyDescent="0.3">
      <c r="A95" t="s">
        <v>39</v>
      </c>
      <c r="B95" s="1">
        <f>VLOOKUP(A95,welfare_data!$A$1:$C$379,2,0)</f>
        <v>1610631.6335400001</v>
      </c>
      <c r="C95" s="1">
        <f>VLOOKUP(A95,welfare_data!$A$1:$C$379,3,0)</f>
        <v>1489976.1445200001</v>
      </c>
      <c r="D95" t="s">
        <v>372</v>
      </c>
      <c r="E95">
        <v>10.457000000000001</v>
      </c>
      <c r="F95">
        <v>55.566000000000003</v>
      </c>
      <c r="G95" t="str">
        <f t="shared" si="10"/>
        <v>1,000,000 - 3,000,000</v>
      </c>
      <c r="H95" t="str">
        <f t="shared" si="10"/>
        <v>1,000,000 - 3,000,000</v>
      </c>
      <c r="I95">
        <f t="shared" si="11"/>
        <v>2</v>
      </c>
      <c r="J95">
        <f t="shared" si="11"/>
        <v>2</v>
      </c>
      <c r="K95">
        <f t="shared" si="12"/>
        <v>1.3160740129524926</v>
      </c>
      <c r="L95">
        <f t="shared" si="13"/>
        <v>1.4142135623730949</v>
      </c>
      <c r="M95">
        <f t="shared" si="14"/>
        <v>1.3160740129524926</v>
      </c>
      <c r="N95">
        <f t="shared" si="15"/>
        <v>1.4142135623730949</v>
      </c>
      <c r="O95">
        <f>VLOOKUP(A95,site_data_desc!$A$2:$M$380,3,0)</f>
        <v>1</v>
      </c>
      <c r="P95">
        <f>VLOOKUP(A95,site_data_desc!$A$2:$M$380,4,0)</f>
        <v>3.3314601999999999E-2</v>
      </c>
      <c r="Q95">
        <f>VLOOKUP(A95,site_data_desc!$A$2:$M$380,5,0)</f>
        <v>60.431399999999996</v>
      </c>
      <c r="R95">
        <f>VLOOKUP(A95,site_data_desc!$A$2:$M$380,6,0)</f>
        <v>65.988297000000003</v>
      </c>
      <c r="S95">
        <f>VLOOKUP(A95,site_data_desc!$A$2:$M$380,7,0)</f>
        <v>2</v>
      </c>
      <c r="T95">
        <f>VLOOKUP(A95,site_data_desc!$A$2:$M$380,8,0)</f>
        <v>0.06</v>
      </c>
      <c r="U95">
        <f>VLOOKUP(A95,site_data_desc!$A$2:$M$380,9,0)</f>
        <v>2.35E-2</v>
      </c>
      <c r="V95">
        <f>VLOOKUP(A95,site_data_desc!$A$2:$M$380,10,0)</f>
        <v>0</v>
      </c>
      <c r="W95">
        <f>VLOOKUP(A95,site_data_desc!$A$2:$M$380,11,0)</f>
        <v>1</v>
      </c>
      <c r="X95">
        <f>VLOOKUP(A95,site_data_desc!$A$2:$M$380,12,0)</f>
        <v>0</v>
      </c>
      <c r="Y95">
        <f>VLOOKUP(A95,site_data_desc!$A$2:$M$380,13,0)</f>
        <v>0</v>
      </c>
      <c r="Z95" s="1">
        <f t="shared" si="16"/>
        <v>-7.4911908165377225E-2</v>
      </c>
      <c r="AA95" s="1" t="str">
        <f t="shared" si="17"/>
        <v>0-25% increase</v>
      </c>
      <c r="AB95" s="3">
        <f t="shared" si="18"/>
        <v>1</v>
      </c>
      <c r="AC95">
        <f t="shared" si="19"/>
        <v>0</v>
      </c>
    </row>
    <row r="96" spans="1:29" x14ac:dyDescent="0.3">
      <c r="A96" t="s">
        <v>41</v>
      </c>
      <c r="B96" s="1">
        <f>VLOOKUP(A96,welfare_data!$A$1:$C$379,2,0)</f>
        <v>3595919.12115</v>
      </c>
      <c r="C96" s="1">
        <f>VLOOKUP(A96,welfare_data!$A$1:$C$379,3,0)</f>
        <v>3319105.7887800001</v>
      </c>
      <c r="D96" t="s">
        <v>372</v>
      </c>
      <c r="E96">
        <v>10.8279999999999</v>
      </c>
      <c r="F96">
        <v>54.924999999999898</v>
      </c>
      <c r="G96" t="str">
        <f t="shared" si="10"/>
        <v>3,000,000 - 10,000,000</v>
      </c>
      <c r="H96" t="str">
        <f t="shared" si="10"/>
        <v>3,000,000 - 10,000,000</v>
      </c>
      <c r="I96">
        <f t="shared" si="11"/>
        <v>3</v>
      </c>
      <c r="J96">
        <f t="shared" si="11"/>
        <v>3</v>
      </c>
      <c r="K96">
        <f t="shared" si="12"/>
        <v>1.5098036484771051</v>
      </c>
      <c r="L96">
        <f t="shared" si="13"/>
        <v>1.6817928305074288</v>
      </c>
      <c r="M96">
        <f t="shared" si="14"/>
        <v>1.5098036484771051</v>
      </c>
      <c r="N96">
        <f t="shared" si="15"/>
        <v>1.6817928305074288</v>
      </c>
      <c r="O96">
        <f>VLOOKUP(A96,site_data_desc!$A$2:$M$380,3,0)</f>
        <v>1</v>
      </c>
      <c r="P96">
        <f>VLOOKUP(A96,site_data_desc!$A$2:$M$380,4,0)</f>
        <v>3.2176201000000001E-2</v>
      </c>
      <c r="Q96">
        <f>VLOOKUP(A96,site_data_desc!$A$2:$M$380,5,0)</f>
        <v>40.117901000000003</v>
      </c>
      <c r="R96">
        <f>VLOOKUP(A96,site_data_desc!$A$2:$M$380,6,0)</f>
        <v>73.319999999999993</v>
      </c>
      <c r="S96">
        <f>VLOOKUP(A96,site_data_desc!$A$2:$M$380,7,0)</f>
        <v>1</v>
      </c>
      <c r="T96">
        <f>VLOOKUP(A96,site_data_desc!$A$2:$M$380,8,0)</f>
        <v>3.2670000000000005E-2</v>
      </c>
      <c r="U96">
        <f>VLOOKUP(A96,site_data_desc!$A$2:$M$380,9,0)</f>
        <v>1.17E-3</v>
      </c>
      <c r="V96">
        <f>VLOOKUP(A96,site_data_desc!$A$2:$M$380,10,0)</f>
        <v>1</v>
      </c>
      <c r="W96">
        <f>VLOOKUP(A96,site_data_desc!$A$2:$M$380,11,0)</f>
        <v>0</v>
      </c>
      <c r="X96">
        <f>VLOOKUP(A96,site_data_desc!$A$2:$M$380,12,0)</f>
        <v>0</v>
      </c>
      <c r="Y96">
        <f>VLOOKUP(A96,site_data_desc!$A$2:$M$380,13,0)</f>
        <v>0</v>
      </c>
      <c r="Z96" s="1">
        <f t="shared" si="16"/>
        <v>-7.6979854953320839E-2</v>
      </c>
      <c r="AA96" s="1" t="str">
        <f t="shared" si="17"/>
        <v>0-25% increase</v>
      </c>
      <c r="AB96" s="3">
        <f t="shared" si="18"/>
        <v>1</v>
      </c>
      <c r="AC96">
        <f t="shared" si="19"/>
        <v>0</v>
      </c>
    </row>
    <row r="97" spans="1:29" x14ac:dyDescent="0.3">
      <c r="A97" t="s">
        <v>43</v>
      </c>
      <c r="B97" s="1">
        <f>VLOOKUP(A97,welfare_data!$A$1:$C$379,2,0)</f>
        <v>477931.09373099997</v>
      </c>
      <c r="C97" s="1">
        <f>VLOOKUP(A97,welfare_data!$A$1:$C$379,3,0)</f>
        <v>925739.03722399997</v>
      </c>
      <c r="D97" t="s">
        <v>372</v>
      </c>
      <c r="E97">
        <v>10.711</v>
      </c>
      <c r="F97">
        <v>54.942999999999898</v>
      </c>
      <c r="G97" t="str">
        <f t="shared" si="10"/>
        <v>&lt; 1 million</v>
      </c>
      <c r="H97" t="str">
        <f t="shared" si="10"/>
        <v>&lt; 1 million</v>
      </c>
      <c r="I97">
        <f t="shared" si="11"/>
        <v>1</v>
      </c>
      <c r="J97">
        <f t="shared" si="11"/>
        <v>1</v>
      </c>
      <c r="K97">
        <f t="shared" si="12"/>
        <v>1.1472026904398771</v>
      </c>
      <c r="L97">
        <f t="shared" si="13"/>
        <v>1.189207115002721</v>
      </c>
      <c r="M97">
        <f t="shared" si="14"/>
        <v>1.1472026904398771</v>
      </c>
      <c r="N97">
        <f t="shared" si="15"/>
        <v>1.189207115002721</v>
      </c>
      <c r="O97">
        <f>VLOOKUP(A97,site_data_desc!$A$2:$M$380,3,0)</f>
        <v>0</v>
      </c>
      <c r="P97">
        <f>VLOOKUP(A97,site_data_desc!$A$2:$M$380,4,0)</f>
        <v>0.34890701000000002</v>
      </c>
      <c r="Q97">
        <f>VLOOKUP(A97,site_data_desc!$A$2:$M$380,5,0)</f>
        <v>134.07001</v>
      </c>
      <c r="R97">
        <f>VLOOKUP(A97,site_data_desc!$A$2:$M$380,6,0)</f>
        <v>82.891700999999998</v>
      </c>
      <c r="S97">
        <f>VLOOKUP(A97,site_data_desc!$A$2:$M$380,7,0)</f>
        <v>1</v>
      </c>
      <c r="T97">
        <f>VLOOKUP(A97,site_data_desc!$A$2:$M$380,8,0)</f>
        <v>0.01</v>
      </c>
      <c r="U97">
        <f>VLOOKUP(A97,site_data_desc!$A$2:$M$380,9,0)</f>
        <v>3.8E-3</v>
      </c>
      <c r="V97">
        <f>VLOOKUP(A97,site_data_desc!$A$2:$M$380,10,0)</f>
        <v>1</v>
      </c>
      <c r="W97">
        <f>VLOOKUP(A97,site_data_desc!$A$2:$M$380,11,0)</f>
        <v>0</v>
      </c>
      <c r="X97">
        <f>VLOOKUP(A97,site_data_desc!$A$2:$M$380,12,0)</f>
        <v>0</v>
      </c>
      <c r="Y97">
        <f>VLOOKUP(A97,site_data_desc!$A$2:$M$380,13,0)</f>
        <v>0</v>
      </c>
      <c r="Z97" s="1">
        <f t="shared" si="16"/>
        <v>0.93697177138477927</v>
      </c>
      <c r="AA97" s="1" t="str">
        <f t="shared" si="17"/>
        <v>75-100% increase</v>
      </c>
      <c r="AB97" s="3">
        <f t="shared" si="18"/>
        <v>4</v>
      </c>
      <c r="AC97">
        <f t="shared" si="19"/>
        <v>1</v>
      </c>
    </row>
    <row r="98" spans="1:29" x14ac:dyDescent="0.3">
      <c r="A98" t="s">
        <v>36</v>
      </c>
      <c r="B98" s="1">
        <f>VLOOKUP(A98,welfare_data!$A$1:$C$379,2,0)</f>
        <v>9710011.8961500004</v>
      </c>
      <c r="C98" s="1">
        <f>VLOOKUP(A98,welfare_data!$A$1:$C$379,3,0)</f>
        <v>9068439.1121800002</v>
      </c>
      <c r="D98" t="s">
        <v>372</v>
      </c>
      <c r="E98">
        <v>10.638</v>
      </c>
      <c r="F98">
        <v>55.058999999999898</v>
      </c>
      <c r="G98" t="str">
        <f t="shared" si="10"/>
        <v>3,000,000 - 10,000,000</v>
      </c>
      <c r="H98" t="str">
        <f t="shared" si="10"/>
        <v>3,000,000 - 10,000,000</v>
      </c>
      <c r="I98">
        <f t="shared" si="11"/>
        <v>3</v>
      </c>
      <c r="J98">
        <f t="shared" si="11"/>
        <v>3</v>
      </c>
      <c r="K98">
        <f t="shared" si="12"/>
        <v>1.5098036484771051</v>
      </c>
      <c r="L98">
        <f t="shared" si="13"/>
        <v>1.6817928305074288</v>
      </c>
      <c r="M98">
        <f t="shared" si="14"/>
        <v>1.5098036484771051</v>
      </c>
      <c r="N98">
        <f t="shared" si="15"/>
        <v>1.6817928305074288</v>
      </c>
      <c r="O98">
        <f>VLOOKUP(A98,site_data_desc!$A$2:$M$380,3,0)</f>
        <v>1</v>
      </c>
      <c r="P98">
        <f>VLOOKUP(A98,site_data_desc!$A$2:$M$380,4,0)</f>
        <v>1.1019399000000001</v>
      </c>
      <c r="Q98">
        <f>VLOOKUP(A98,site_data_desc!$A$2:$M$380,5,0)</f>
        <v>399.98998999999998</v>
      </c>
      <c r="R98">
        <f>VLOOKUP(A98,site_data_desc!$A$2:$M$380,6,0)</f>
        <v>222.74199999999999</v>
      </c>
      <c r="S98">
        <f>VLOOKUP(A98,site_data_desc!$A$2:$M$380,7,0)</f>
        <v>1</v>
      </c>
      <c r="T98">
        <f>VLOOKUP(A98,site_data_desc!$A$2:$M$380,8,0)</f>
        <v>2.8000000000000001E-2</v>
      </c>
      <c r="U98">
        <f>VLOOKUP(A98,site_data_desc!$A$2:$M$380,9,0)</f>
        <v>1.7749999999999998E-2</v>
      </c>
      <c r="V98">
        <f>VLOOKUP(A98,site_data_desc!$A$2:$M$380,10,0)</f>
        <v>1</v>
      </c>
      <c r="W98">
        <f>VLOOKUP(A98,site_data_desc!$A$2:$M$380,11,0)</f>
        <v>0</v>
      </c>
      <c r="X98">
        <f>VLOOKUP(A98,site_data_desc!$A$2:$M$380,12,0)</f>
        <v>0</v>
      </c>
      <c r="Y98">
        <f>VLOOKUP(A98,site_data_desc!$A$2:$M$380,13,0)</f>
        <v>0</v>
      </c>
      <c r="Z98" s="1">
        <f t="shared" si="16"/>
        <v>-6.6073326256622045E-2</v>
      </c>
      <c r="AA98" s="1" t="str">
        <f t="shared" si="17"/>
        <v>0-25% increase</v>
      </c>
      <c r="AB98" s="3">
        <f t="shared" si="18"/>
        <v>1</v>
      </c>
      <c r="AC98">
        <f t="shared" si="19"/>
        <v>0</v>
      </c>
    </row>
    <row r="99" spans="1:29" x14ac:dyDescent="0.3">
      <c r="A99" t="s">
        <v>37</v>
      </c>
      <c r="B99" s="1">
        <f>VLOOKUP(A99,welfare_data!$A$1:$C$379,2,0)</f>
        <v>4179820.02146</v>
      </c>
      <c r="C99" s="1">
        <f>VLOOKUP(A99,welfare_data!$A$1:$C$379,3,0)</f>
        <v>3907144.5106700002</v>
      </c>
      <c r="D99" t="s">
        <v>372</v>
      </c>
      <c r="E99">
        <v>10.6579999999999</v>
      </c>
      <c r="F99">
        <v>55.021999999999899</v>
      </c>
      <c r="G99" t="str">
        <f t="shared" si="10"/>
        <v>3,000,000 - 10,000,000</v>
      </c>
      <c r="H99" t="str">
        <f t="shared" si="10"/>
        <v>3,000,000 - 10,000,000</v>
      </c>
      <c r="I99">
        <f t="shared" si="11"/>
        <v>3</v>
      </c>
      <c r="J99">
        <f t="shared" si="11"/>
        <v>3</v>
      </c>
      <c r="K99">
        <f t="shared" si="12"/>
        <v>1.5098036484771051</v>
      </c>
      <c r="L99">
        <f t="shared" si="13"/>
        <v>1.6817928305074288</v>
      </c>
      <c r="M99">
        <f t="shared" si="14"/>
        <v>1.5098036484771051</v>
      </c>
      <c r="N99">
        <f t="shared" si="15"/>
        <v>1.6817928305074288</v>
      </c>
      <c r="O99">
        <f>VLOOKUP(A99,site_data_desc!$A$2:$M$380,3,0)</f>
        <v>1</v>
      </c>
      <c r="P99">
        <f>VLOOKUP(A99,site_data_desc!$A$2:$M$380,4,0)</f>
        <v>8.8350898999999997E-2</v>
      </c>
      <c r="Q99">
        <f>VLOOKUP(A99,site_data_desc!$A$2:$M$380,5,0)</f>
        <v>348.15701000000001</v>
      </c>
      <c r="R99">
        <f>VLOOKUP(A99,site_data_desc!$A$2:$M$380,6,0)</f>
        <v>257.733</v>
      </c>
      <c r="S99">
        <f>VLOOKUP(A99,site_data_desc!$A$2:$M$380,7,0)</f>
        <v>1</v>
      </c>
      <c r="T99">
        <f>VLOOKUP(A99,site_data_desc!$A$2:$M$380,8,0)</f>
        <v>1.15E-2</v>
      </c>
      <c r="U99">
        <f>VLOOKUP(A99,site_data_desc!$A$2:$M$380,9,0)</f>
        <v>4.7000000000000002E-3</v>
      </c>
      <c r="V99">
        <f>VLOOKUP(A99,site_data_desc!$A$2:$M$380,10,0)</f>
        <v>1</v>
      </c>
      <c r="W99">
        <f>VLOOKUP(A99,site_data_desc!$A$2:$M$380,11,0)</f>
        <v>0</v>
      </c>
      <c r="X99">
        <f>VLOOKUP(A99,site_data_desc!$A$2:$M$380,12,0)</f>
        <v>0</v>
      </c>
      <c r="Y99">
        <f>VLOOKUP(A99,site_data_desc!$A$2:$M$380,13,0)</f>
        <v>0</v>
      </c>
      <c r="Z99" s="1">
        <f t="shared" si="16"/>
        <v>-6.5236184665854319E-2</v>
      </c>
      <c r="AA99" s="1" t="str">
        <f t="shared" si="17"/>
        <v>0-25% increase</v>
      </c>
      <c r="AB99" s="3">
        <f t="shared" si="18"/>
        <v>1</v>
      </c>
      <c r="AC99">
        <f t="shared" si="19"/>
        <v>0</v>
      </c>
    </row>
    <row r="100" spans="1:29" x14ac:dyDescent="0.3">
      <c r="A100" t="s">
        <v>111</v>
      </c>
      <c r="B100" s="1">
        <f>VLOOKUP(A100,welfare_data!$A$1:$C$379,2,0)</f>
        <v>2411396.7009200002</v>
      </c>
      <c r="C100" s="1">
        <f>VLOOKUP(A100,welfare_data!$A$1:$C$379,3,0)</f>
        <v>1966753.7508</v>
      </c>
      <c r="D100" t="s">
        <v>372</v>
      </c>
      <c r="E100">
        <v>11.648</v>
      </c>
      <c r="F100">
        <v>55.174999999999898</v>
      </c>
      <c r="G100" t="str">
        <f t="shared" si="10"/>
        <v>1,000,000 - 3,000,000</v>
      </c>
      <c r="H100" t="str">
        <f t="shared" si="10"/>
        <v>1,000,000 - 3,000,000</v>
      </c>
      <c r="I100">
        <f t="shared" si="11"/>
        <v>2</v>
      </c>
      <c r="J100">
        <f t="shared" si="11"/>
        <v>2</v>
      </c>
      <c r="K100">
        <f t="shared" si="12"/>
        <v>1.3160740129524926</v>
      </c>
      <c r="L100">
        <f t="shared" si="13"/>
        <v>1.4142135623730949</v>
      </c>
      <c r="M100">
        <f t="shared" si="14"/>
        <v>1.3160740129524926</v>
      </c>
      <c r="N100">
        <f t="shared" si="15"/>
        <v>1.4142135623730949</v>
      </c>
      <c r="O100">
        <f>VLOOKUP(A100,site_data_desc!$A$2:$M$380,3,0)</f>
        <v>1</v>
      </c>
      <c r="P100">
        <f>VLOOKUP(A100,site_data_desc!$A$2:$M$380,4,0)</f>
        <v>8.8216499000000004E-2</v>
      </c>
      <c r="Q100">
        <f>VLOOKUP(A100,site_data_desc!$A$2:$M$380,5,0)</f>
        <v>45.005401999999997</v>
      </c>
      <c r="R100">
        <f>VLOOKUP(A100,site_data_desc!$A$2:$M$380,6,0)</f>
        <v>210.422</v>
      </c>
      <c r="S100">
        <f>VLOOKUP(A100,site_data_desc!$A$2:$M$380,7,0)</f>
        <v>1</v>
      </c>
      <c r="T100">
        <f>VLOOKUP(A100,site_data_desc!$A$2:$M$380,8,0)</f>
        <v>1.7999999999999999E-2</v>
      </c>
      <c r="U100">
        <f>VLOOKUP(A100,site_data_desc!$A$2:$M$380,9,0)</f>
        <v>1.4999999999999999E-2</v>
      </c>
      <c r="V100">
        <f>VLOOKUP(A100,site_data_desc!$A$2:$M$380,10,0)</f>
        <v>1</v>
      </c>
      <c r="W100">
        <f>VLOOKUP(A100,site_data_desc!$A$2:$M$380,11,0)</f>
        <v>0</v>
      </c>
      <c r="X100">
        <f>VLOOKUP(A100,site_data_desc!$A$2:$M$380,12,0)</f>
        <v>0</v>
      </c>
      <c r="Y100">
        <f>VLOOKUP(A100,site_data_desc!$A$2:$M$380,13,0)</f>
        <v>0</v>
      </c>
      <c r="Z100" s="1">
        <f t="shared" si="16"/>
        <v>-0.18439228599357343</v>
      </c>
      <c r="AA100" s="1" t="str">
        <f t="shared" si="17"/>
        <v>0-25% increase</v>
      </c>
      <c r="AB100" s="3">
        <f t="shared" si="18"/>
        <v>1</v>
      </c>
      <c r="AC100">
        <f t="shared" si="19"/>
        <v>0</v>
      </c>
    </row>
    <row r="101" spans="1:29" x14ac:dyDescent="0.3">
      <c r="A101" t="s">
        <v>38</v>
      </c>
      <c r="B101" s="1">
        <f>VLOOKUP(A101,welfare_data!$A$1:$C$379,2,0)</f>
        <v>424270.798648</v>
      </c>
      <c r="C101" s="1">
        <f>VLOOKUP(A101,welfare_data!$A$1:$C$379,3,0)</f>
        <v>818191.19187099999</v>
      </c>
      <c r="D101" t="s">
        <v>372</v>
      </c>
      <c r="E101">
        <v>10.733000000000001</v>
      </c>
      <c r="F101">
        <v>55.067</v>
      </c>
      <c r="G101" t="str">
        <f t="shared" si="10"/>
        <v>&lt; 1 million</v>
      </c>
      <c r="H101" t="str">
        <f t="shared" si="10"/>
        <v>&lt; 1 million</v>
      </c>
      <c r="I101">
        <f t="shared" si="11"/>
        <v>1</v>
      </c>
      <c r="J101">
        <f t="shared" si="11"/>
        <v>1</v>
      </c>
      <c r="K101">
        <f t="shared" si="12"/>
        <v>1.1472026904398771</v>
      </c>
      <c r="L101">
        <f t="shared" si="13"/>
        <v>1.189207115002721</v>
      </c>
      <c r="M101">
        <f t="shared" si="14"/>
        <v>1.1472026904398771</v>
      </c>
      <c r="N101">
        <f t="shared" si="15"/>
        <v>1.189207115002721</v>
      </c>
      <c r="O101">
        <f>VLOOKUP(A101,site_data_desc!$A$2:$M$380,3,0)</f>
        <v>0</v>
      </c>
      <c r="P101">
        <f>VLOOKUP(A101,site_data_desc!$A$2:$M$380,4,0)</f>
        <v>2.4985499999999997E-2</v>
      </c>
      <c r="Q101">
        <f>VLOOKUP(A101,site_data_desc!$A$2:$M$380,5,0)</f>
        <v>125.574</v>
      </c>
      <c r="R101">
        <f>VLOOKUP(A101,site_data_desc!$A$2:$M$380,6,0)</f>
        <v>246.196</v>
      </c>
      <c r="S101">
        <f>VLOOKUP(A101,site_data_desc!$A$2:$M$380,7,0)</f>
        <v>1</v>
      </c>
      <c r="T101">
        <f>VLOOKUP(A101,site_data_desc!$A$2:$M$380,8,0)</f>
        <v>4.333E-2</v>
      </c>
      <c r="U101">
        <f>VLOOKUP(A101,site_data_desc!$A$2:$M$380,9,0)</f>
        <v>4.4999999999999997E-3</v>
      </c>
      <c r="V101">
        <f>VLOOKUP(A101,site_data_desc!$A$2:$M$380,10,0)</f>
        <v>1</v>
      </c>
      <c r="W101">
        <f>VLOOKUP(A101,site_data_desc!$A$2:$M$380,11,0)</f>
        <v>0</v>
      </c>
      <c r="X101">
        <f>VLOOKUP(A101,site_data_desc!$A$2:$M$380,12,0)</f>
        <v>0</v>
      </c>
      <c r="Y101">
        <f>VLOOKUP(A101,site_data_desc!$A$2:$M$380,13,0)</f>
        <v>0</v>
      </c>
      <c r="Z101" s="1">
        <f t="shared" si="16"/>
        <v>0.92846454311322879</v>
      </c>
      <c r="AA101" s="1" t="str">
        <f t="shared" si="17"/>
        <v>75-100% increase</v>
      </c>
      <c r="AB101" s="3">
        <f t="shared" si="18"/>
        <v>4</v>
      </c>
      <c r="AC101">
        <f t="shared" si="19"/>
        <v>1</v>
      </c>
    </row>
    <row r="102" spans="1:29" x14ac:dyDescent="0.3">
      <c r="A102" t="s">
        <v>42</v>
      </c>
      <c r="B102" s="1">
        <f>VLOOKUP(A102,welfare_data!$A$1:$C$379,2,0)</f>
        <v>2090481.67527</v>
      </c>
      <c r="C102" s="1">
        <f>VLOOKUP(A102,welfare_data!$A$1:$C$379,3,0)</f>
        <v>1946851.0520200001</v>
      </c>
      <c r="D102" t="s">
        <v>372</v>
      </c>
      <c r="E102">
        <v>10.676</v>
      </c>
      <c r="F102">
        <v>54.753</v>
      </c>
      <c r="G102" t="str">
        <f t="shared" si="10"/>
        <v>1,000,000 - 3,000,000</v>
      </c>
      <c r="H102" t="str">
        <f t="shared" si="10"/>
        <v>1,000,000 - 3,000,000</v>
      </c>
      <c r="I102">
        <f t="shared" si="11"/>
        <v>2</v>
      </c>
      <c r="J102">
        <f t="shared" si="11"/>
        <v>2</v>
      </c>
      <c r="K102">
        <f t="shared" si="12"/>
        <v>1.3160740129524926</v>
      </c>
      <c r="L102">
        <f t="shared" si="13"/>
        <v>1.4142135623730949</v>
      </c>
      <c r="M102">
        <f t="shared" si="14"/>
        <v>1.3160740129524926</v>
      </c>
      <c r="N102">
        <f t="shared" si="15"/>
        <v>1.4142135623730949</v>
      </c>
      <c r="O102">
        <f>VLOOKUP(A102,site_data_desc!$A$2:$M$380,3,0)</f>
        <v>1</v>
      </c>
      <c r="P102">
        <f>VLOOKUP(A102,site_data_desc!$A$2:$M$380,4,0)</f>
        <v>5.5520801000000002E-2</v>
      </c>
      <c r="Q102">
        <f>VLOOKUP(A102,site_data_desc!$A$2:$M$380,5,0)</f>
        <v>36.421599999999998</v>
      </c>
      <c r="R102">
        <f>VLOOKUP(A102,site_data_desc!$A$2:$M$380,6,0)</f>
        <v>43.228901</v>
      </c>
      <c r="S102">
        <f>VLOOKUP(A102,site_data_desc!$A$2:$M$380,7,0)</f>
        <v>1</v>
      </c>
      <c r="T102">
        <f>VLOOKUP(A102,site_data_desc!$A$2:$M$380,8,0)</f>
        <v>1.291E-2</v>
      </c>
      <c r="U102">
        <f>VLOOKUP(A102,site_data_desc!$A$2:$M$380,9,0)</f>
        <v>2.2699999999999999E-3</v>
      </c>
      <c r="V102">
        <f>VLOOKUP(A102,site_data_desc!$A$2:$M$380,10,0)</f>
        <v>1</v>
      </c>
      <c r="W102">
        <f>VLOOKUP(A102,site_data_desc!$A$2:$M$380,11,0)</f>
        <v>0</v>
      </c>
      <c r="X102">
        <f>VLOOKUP(A102,site_data_desc!$A$2:$M$380,12,0)</f>
        <v>0</v>
      </c>
      <c r="Y102">
        <f>VLOOKUP(A102,site_data_desc!$A$2:$M$380,13,0)</f>
        <v>0</v>
      </c>
      <c r="Z102" s="1">
        <f t="shared" si="16"/>
        <v>-6.8706951583992745E-2</v>
      </c>
      <c r="AA102" s="1" t="str">
        <f t="shared" si="17"/>
        <v>0-25% increase</v>
      </c>
      <c r="AB102" s="3">
        <f t="shared" si="18"/>
        <v>1</v>
      </c>
      <c r="AC102">
        <f t="shared" si="19"/>
        <v>0</v>
      </c>
    </row>
    <row r="103" spans="1:29" x14ac:dyDescent="0.3">
      <c r="A103" t="s">
        <v>117</v>
      </c>
      <c r="B103" s="1">
        <f>VLOOKUP(A103,welfare_data!$A$1:$C$379,2,0)</f>
        <v>664669.72844600002</v>
      </c>
      <c r="C103" s="1">
        <f>VLOOKUP(A103,welfare_data!$A$1:$C$379,3,0)</f>
        <v>1106089.9676000001</v>
      </c>
      <c r="D103" t="s">
        <v>372</v>
      </c>
      <c r="E103">
        <v>11.88</v>
      </c>
      <c r="F103">
        <v>54.944000000000003</v>
      </c>
      <c r="G103" t="str">
        <f t="shared" si="10"/>
        <v>&lt; 1 million</v>
      </c>
      <c r="H103" t="str">
        <f t="shared" si="10"/>
        <v>1,000,000 - 3,000,000</v>
      </c>
      <c r="I103">
        <f t="shared" si="11"/>
        <v>1</v>
      </c>
      <c r="J103">
        <f t="shared" si="11"/>
        <v>2</v>
      </c>
      <c r="K103">
        <f t="shared" si="12"/>
        <v>1.1472026904398771</v>
      </c>
      <c r="L103">
        <f t="shared" si="13"/>
        <v>1.189207115002721</v>
      </c>
      <c r="M103">
        <f t="shared" si="14"/>
        <v>1.3160740129524926</v>
      </c>
      <c r="N103">
        <f t="shared" si="15"/>
        <v>1.4142135623730949</v>
      </c>
      <c r="O103">
        <f>VLOOKUP(A103,site_data_desc!$A$2:$M$380,3,0)</f>
        <v>0</v>
      </c>
      <c r="P103">
        <f>VLOOKUP(A103,site_data_desc!$A$2:$M$380,4,0)</f>
        <v>7.3397200999999995E-2</v>
      </c>
      <c r="Q103">
        <f>VLOOKUP(A103,site_data_desc!$A$2:$M$380,5,0)</f>
        <v>114.249</v>
      </c>
      <c r="R103">
        <f>VLOOKUP(A103,site_data_desc!$A$2:$M$380,6,0)</f>
        <v>100.777</v>
      </c>
      <c r="S103">
        <f>VLOOKUP(A103,site_data_desc!$A$2:$M$380,7,0)</f>
        <v>1</v>
      </c>
      <c r="T103">
        <f>VLOOKUP(A103,site_data_desc!$A$2:$M$380,8,0)</f>
        <v>3.288E-2</v>
      </c>
      <c r="U103">
        <f>VLOOKUP(A103,site_data_desc!$A$2:$M$380,9,0)</f>
        <v>1.137E-2</v>
      </c>
      <c r="V103">
        <f>VLOOKUP(A103,site_data_desc!$A$2:$M$380,10,0)</f>
        <v>1</v>
      </c>
      <c r="W103">
        <f>VLOOKUP(A103,site_data_desc!$A$2:$M$380,11,0)</f>
        <v>0</v>
      </c>
      <c r="X103">
        <f>VLOOKUP(A103,site_data_desc!$A$2:$M$380,12,0)</f>
        <v>0</v>
      </c>
      <c r="Y103">
        <f>VLOOKUP(A103,site_data_desc!$A$2:$M$380,13,0)</f>
        <v>0</v>
      </c>
      <c r="Z103" s="1">
        <f t="shared" si="16"/>
        <v>0.66411966765214658</v>
      </c>
      <c r="AA103" s="1" t="str">
        <f t="shared" si="17"/>
        <v>51-75% increase</v>
      </c>
      <c r="AB103" s="3">
        <f t="shared" si="18"/>
        <v>3</v>
      </c>
      <c r="AC103">
        <f t="shared" si="19"/>
        <v>1</v>
      </c>
    </row>
    <row r="104" spans="1:29" x14ac:dyDescent="0.3">
      <c r="A104" t="s">
        <v>44</v>
      </c>
      <c r="B104" s="1">
        <f>VLOOKUP(A104,welfare_data!$A$1:$C$379,2,0)</f>
        <v>6350744.3794999998</v>
      </c>
      <c r="C104" s="1">
        <f>VLOOKUP(A104,welfare_data!$A$1:$C$379,3,0)</f>
        <v>6002162.8879000004</v>
      </c>
      <c r="D104" t="s">
        <v>372</v>
      </c>
      <c r="E104">
        <v>10.401</v>
      </c>
      <c r="F104">
        <v>54.896000000000001</v>
      </c>
      <c r="G104" t="str">
        <f t="shared" si="10"/>
        <v>3,000,000 - 10,000,000</v>
      </c>
      <c r="H104" t="str">
        <f t="shared" si="10"/>
        <v>3,000,000 - 10,000,000</v>
      </c>
      <c r="I104">
        <f t="shared" si="11"/>
        <v>3</v>
      </c>
      <c r="J104">
        <f t="shared" si="11"/>
        <v>3</v>
      </c>
      <c r="K104">
        <f t="shared" si="12"/>
        <v>1.5098036484771051</v>
      </c>
      <c r="L104">
        <f t="shared" si="13"/>
        <v>1.6817928305074288</v>
      </c>
      <c r="M104">
        <f t="shared" si="14"/>
        <v>1.5098036484771051</v>
      </c>
      <c r="N104">
        <f t="shared" si="15"/>
        <v>1.6817928305074288</v>
      </c>
      <c r="O104">
        <f>VLOOKUP(A104,site_data_desc!$A$2:$M$380,3,0)</f>
        <v>1</v>
      </c>
      <c r="P104">
        <f>VLOOKUP(A104,site_data_desc!$A$2:$M$380,4,0)</f>
        <v>0.118245</v>
      </c>
      <c r="Q104">
        <f>VLOOKUP(A104,site_data_desc!$A$2:$M$380,5,0)</f>
        <v>66.511803</v>
      </c>
      <c r="R104">
        <f>VLOOKUP(A104,site_data_desc!$A$2:$M$380,6,0)</f>
        <v>83.151398</v>
      </c>
      <c r="S104">
        <f>VLOOKUP(A104,site_data_desc!$A$2:$M$380,7,0)</f>
        <v>1</v>
      </c>
      <c r="T104">
        <f>VLOOKUP(A104,site_data_desc!$A$2:$M$380,8,0)</f>
        <v>2.4500000000000001E-2</v>
      </c>
      <c r="U104">
        <f>VLOOKUP(A104,site_data_desc!$A$2:$M$380,9,0)</f>
        <v>7.4999999999999997E-3</v>
      </c>
      <c r="V104">
        <f>VLOOKUP(A104,site_data_desc!$A$2:$M$380,10,0)</f>
        <v>1</v>
      </c>
      <c r="W104">
        <f>VLOOKUP(A104,site_data_desc!$A$2:$M$380,11,0)</f>
        <v>0</v>
      </c>
      <c r="X104">
        <f>VLOOKUP(A104,site_data_desc!$A$2:$M$380,12,0)</f>
        <v>0</v>
      </c>
      <c r="Y104">
        <f>VLOOKUP(A104,site_data_desc!$A$2:$M$380,13,0)</f>
        <v>0</v>
      </c>
      <c r="Z104" s="1">
        <f t="shared" si="16"/>
        <v>-5.4888288800476567E-2</v>
      </c>
      <c r="AA104" s="1" t="str">
        <f t="shared" si="17"/>
        <v>0-25% increase</v>
      </c>
      <c r="AB104" s="3">
        <f t="shared" si="18"/>
        <v>1</v>
      </c>
      <c r="AC104">
        <f t="shared" si="19"/>
        <v>0</v>
      </c>
    </row>
    <row r="105" spans="1:29" x14ac:dyDescent="0.3">
      <c r="A105" t="s">
        <v>118</v>
      </c>
      <c r="B105" s="1">
        <f>VLOOKUP(A105,welfare_data!$A$1:$C$379,2,0)</f>
        <v>752828.17467199999</v>
      </c>
      <c r="C105" s="1">
        <f>VLOOKUP(A105,welfare_data!$A$1:$C$379,3,0)</f>
        <v>1225042.5524599999</v>
      </c>
      <c r="D105" t="s">
        <v>372</v>
      </c>
      <c r="E105">
        <v>12.047000000000001</v>
      </c>
      <c r="F105">
        <v>55.125999999999898</v>
      </c>
      <c r="G105" t="str">
        <f t="shared" si="10"/>
        <v>&lt; 1 million</v>
      </c>
      <c r="H105" t="str">
        <f t="shared" si="10"/>
        <v>1,000,000 - 3,000,000</v>
      </c>
      <c r="I105">
        <f t="shared" si="11"/>
        <v>1</v>
      </c>
      <c r="J105">
        <f t="shared" si="11"/>
        <v>2</v>
      </c>
      <c r="K105">
        <f t="shared" si="12"/>
        <v>1.1472026904398771</v>
      </c>
      <c r="L105">
        <f t="shared" si="13"/>
        <v>1.189207115002721</v>
      </c>
      <c r="M105">
        <f t="shared" si="14"/>
        <v>1.3160740129524926</v>
      </c>
      <c r="N105">
        <f t="shared" si="15"/>
        <v>1.4142135623730949</v>
      </c>
      <c r="O105">
        <f>VLOOKUP(A105,site_data_desc!$A$2:$M$380,3,0)</f>
        <v>0</v>
      </c>
      <c r="P105">
        <f>VLOOKUP(A105,site_data_desc!$A$2:$M$380,4,0)</f>
        <v>0.15210899</v>
      </c>
      <c r="Q105">
        <f>VLOOKUP(A105,site_data_desc!$A$2:$M$380,5,0)</f>
        <v>82.248703000000006</v>
      </c>
      <c r="R105">
        <f>VLOOKUP(A105,site_data_desc!$A$2:$M$380,6,0)</f>
        <v>62.475600999999997</v>
      </c>
      <c r="S105">
        <f>VLOOKUP(A105,site_data_desc!$A$2:$M$380,7,0)</f>
        <v>1</v>
      </c>
      <c r="T105">
        <f>VLOOKUP(A105,site_data_desc!$A$2:$M$380,8,0)</f>
        <v>5.45E-2</v>
      </c>
      <c r="U105">
        <f>VLOOKUP(A105,site_data_desc!$A$2:$M$380,9,0)</f>
        <v>2.8500000000000001E-2</v>
      </c>
      <c r="V105">
        <f>VLOOKUP(A105,site_data_desc!$A$2:$M$380,10,0)</f>
        <v>1</v>
      </c>
      <c r="W105">
        <f>VLOOKUP(A105,site_data_desc!$A$2:$M$380,11,0)</f>
        <v>0</v>
      </c>
      <c r="X105">
        <f>VLOOKUP(A105,site_data_desc!$A$2:$M$380,12,0)</f>
        <v>0</v>
      </c>
      <c r="Y105">
        <f>VLOOKUP(A105,site_data_desc!$A$2:$M$380,13,0)</f>
        <v>0</v>
      </c>
      <c r="Z105" s="1">
        <f t="shared" si="16"/>
        <v>0.62725385908110998</v>
      </c>
      <c r="AA105" s="1" t="str">
        <f t="shared" si="17"/>
        <v>51-75% increase</v>
      </c>
      <c r="AB105" s="3">
        <f t="shared" si="18"/>
        <v>3</v>
      </c>
      <c r="AC105">
        <f t="shared" si="19"/>
        <v>1</v>
      </c>
    </row>
    <row r="106" spans="1:29" x14ac:dyDescent="0.3">
      <c r="A106" t="s">
        <v>3</v>
      </c>
      <c r="B106" s="1">
        <f>VLOOKUP(A106,welfare_data!$A$1:$C$379,2,0)</f>
        <v>6153215.9329000004</v>
      </c>
      <c r="C106" s="1">
        <f>VLOOKUP(A106,welfare_data!$A$1:$C$379,3,0)</f>
        <v>5302973.1865699999</v>
      </c>
      <c r="D106" t="s">
        <v>372</v>
      </c>
      <c r="E106">
        <v>10.541</v>
      </c>
      <c r="F106">
        <v>57.460999999999899</v>
      </c>
      <c r="G106" t="str">
        <f t="shared" si="10"/>
        <v>3,000,000 - 10,000,000</v>
      </c>
      <c r="H106" t="str">
        <f t="shared" si="10"/>
        <v>3,000,000 - 10,000,000</v>
      </c>
      <c r="I106">
        <f t="shared" si="11"/>
        <v>3</v>
      </c>
      <c r="J106">
        <f t="shared" si="11"/>
        <v>3</v>
      </c>
      <c r="K106">
        <f t="shared" si="12"/>
        <v>1.5098036484771051</v>
      </c>
      <c r="L106">
        <f t="shared" si="13"/>
        <v>1.6817928305074288</v>
      </c>
      <c r="M106">
        <f t="shared" si="14"/>
        <v>1.5098036484771051</v>
      </c>
      <c r="N106">
        <f t="shared" si="15"/>
        <v>1.6817928305074288</v>
      </c>
      <c r="O106">
        <f>VLOOKUP(A106,site_data_desc!$A$2:$M$380,3,0)</f>
        <v>1</v>
      </c>
      <c r="P106">
        <f>VLOOKUP(A106,site_data_desc!$A$2:$M$380,4,0)</f>
        <v>1.0711899</v>
      </c>
      <c r="Q106">
        <f>VLOOKUP(A106,site_data_desc!$A$2:$M$380,5,0)</f>
        <v>620.48797999999999</v>
      </c>
      <c r="R106">
        <f>VLOOKUP(A106,site_data_desc!$A$2:$M$380,6,0)</f>
        <v>283.875</v>
      </c>
      <c r="S106">
        <f>VLOOKUP(A106,site_data_desc!$A$2:$M$380,7,0)</f>
        <v>1</v>
      </c>
      <c r="T106">
        <f>VLOOKUP(A106,site_data_desc!$A$2:$M$380,8,0)</f>
        <v>2.409E-2</v>
      </c>
      <c r="U106">
        <f>VLOOKUP(A106,site_data_desc!$A$2:$M$380,9,0)</f>
        <v>0.01</v>
      </c>
      <c r="V106">
        <f>VLOOKUP(A106,site_data_desc!$A$2:$M$380,10,0)</f>
        <v>1</v>
      </c>
      <c r="W106">
        <f>VLOOKUP(A106,site_data_desc!$A$2:$M$380,11,0)</f>
        <v>0</v>
      </c>
      <c r="X106">
        <f>VLOOKUP(A106,site_data_desc!$A$2:$M$380,12,0)</f>
        <v>0</v>
      </c>
      <c r="Y106">
        <f>VLOOKUP(A106,site_data_desc!$A$2:$M$380,13,0)</f>
        <v>0</v>
      </c>
      <c r="Z106" s="1">
        <f t="shared" si="16"/>
        <v>-0.13817859727365076</v>
      </c>
      <c r="AA106" s="1" t="str">
        <f t="shared" si="17"/>
        <v>0-25% increase</v>
      </c>
      <c r="AB106" s="3">
        <f t="shared" si="18"/>
        <v>1</v>
      </c>
      <c r="AC106">
        <f t="shared" si="19"/>
        <v>0</v>
      </c>
    </row>
    <row r="107" spans="1:29" x14ac:dyDescent="0.3">
      <c r="A107" t="s">
        <v>7</v>
      </c>
      <c r="B107" s="1">
        <f>VLOOKUP(A107,welfare_data!$A$1:$C$379,2,0)</f>
        <v>2211629.06905</v>
      </c>
      <c r="C107" s="1">
        <f>VLOOKUP(A107,welfare_data!$A$1:$C$379,3,0)</f>
        <v>4019275.9289899999</v>
      </c>
      <c r="D107" t="s">
        <v>372</v>
      </c>
      <c r="E107">
        <v>10.2769999999999</v>
      </c>
      <c r="F107">
        <v>56.808</v>
      </c>
      <c r="G107" t="str">
        <f t="shared" si="10"/>
        <v>1,000,000 - 3,000,000</v>
      </c>
      <c r="H107" t="str">
        <f t="shared" si="10"/>
        <v>3,000,000 - 10,000,000</v>
      </c>
      <c r="I107">
        <f t="shared" si="11"/>
        <v>2</v>
      </c>
      <c r="J107">
        <f t="shared" si="11"/>
        <v>3</v>
      </c>
      <c r="K107">
        <f t="shared" si="12"/>
        <v>1.3160740129524926</v>
      </c>
      <c r="L107">
        <f t="shared" si="13"/>
        <v>1.4142135623730949</v>
      </c>
      <c r="M107">
        <f t="shared" si="14"/>
        <v>1.5098036484771051</v>
      </c>
      <c r="N107">
        <f t="shared" si="15"/>
        <v>1.6817928305074288</v>
      </c>
      <c r="O107">
        <f>VLOOKUP(A107,site_data_desc!$A$2:$M$380,3,0)</f>
        <v>0</v>
      </c>
      <c r="P107">
        <f>VLOOKUP(A107,site_data_desc!$A$2:$M$380,4,0)</f>
        <v>4.5705502000000002E-2</v>
      </c>
      <c r="Q107">
        <f>VLOOKUP(A107,site_data_desc!$A$2:$M$380,5,0)</f>
        <v>22.946400000000001</v>
      </c>
      <c r="R107">
        <f>VLOOKUP(A107,site_data_desc!$A$2:$M$380,6,0)</f>
        <v>34.606898999999999</v>
      </c>
      <c r="S107">
        <f>VLOOKUP(A107,site_data_desc!$A$2:$M$380,7,0)</f>
        <v>1</v>
      </c>
      <c r="T107">
        <f>VLOOKUP(A107,site_data_desc!$A$2:$M$380,8,0)</f>
        <v>2.4199999999999999E-2</v>
      </c>
      <c r="U107">
        <f>VLOOKUP(A107,site_data_desc!$A$2:$M$380,9,0)</f>
        <v>1.6500000000000001E-2</v>
      </c>
      <c r="V107">
        <f>VLOOKUP(A107,site_data_desc!$A$2:$M$380,10,0)</f>
        <v>1</v>
      </c>
      <c r="W107">
        <f>VLOOKUP(A107,site_data_desc!$A$2:$M$380,11,0)</f>
        <v>0</v>
      </c>
      <c r="X107">
        <f>VLOOKUP(A107,site_data_desc!$A$2:$M$380,12,0)</f>
        <v>0</v>
      </c>
      <c r="Y107">
        <f>VLOOKUP(A107,site_data_desc!$A$2:$M$380,13,0)</f>
        <v>0</v>
      </c>
      <c r="Z107" s="1">
        <f t="shared" si="16"/>
        <v>0.8173372674634225</v>
      </c>
      <c r="AA107" s="1" t="str">
        <f t="shared" si="17"/>
        <v>75-100% increase</v>
      </c>
      <c r="AB107" s="3">
        <f t="shared" si="18"/>
        <v>4</v>
      </c>
      <c r="AC107">
        <f t="shared" si="19"/>
        <v>1</v>
      </c>
    </row>
    <row r="108" spans="1:29" x14ac:dyDescent="0.3">
      <c r="A108" t="s">
        <v>6</v>
      </c>
      <c r="B108" s="1">
        <f>VLOOKUP(A108,welfare_data!$A$1:$C$379,2,0)</f>
        <v>491909.39867999998</v>
      </c>
      <c r="C108" s="1">
        <f>VLOOKUP(A108,welfare_data!$A$1:$C$379,3,0)</f>
        <v>898741.65917600004</v>
      </c>
      <c r="D108" t="s">
        <v>372</v>
      </c>
      <c r="E108">
        <v>10.132</v>
      </c>
      <c r="F108">
        <v>56.716999999999899</v>
      </c>
      <c r="G108" t="str">
        <f t="shared" si="10"/>
        <v>&lt; 1 million</v>
      </c>
      <c r="H108" t="str">
        <f t="shared" si="10"/>
        <v>&lt; 1 million</v>
      </c>
      <c r="I108">
        <f t="shared" si="11"/>
        <v>1</v>
      </c>
      <c r="J108">
        <f t="shared" si="11"/>
        <v>1</v>
      </c>
      <c r="K108">
        <f t="shared" si="12"/>
        <v>1.1472026904398771</v>
      </c>
      <c r="L108">
        <f t="shared" si="13"/>
        <v>1.189207115002721</v>
      </c>
      <c r="M108">
        <f t="shared" si="14"/>
        <v>1.1472026904398771</v>
      </c>
      <c r="N108">
        <f t="shared" si="15"/>
        <v>1.189207115002721</v>
      </c>
      <c r="O108">
        <f>VLOOKUP(A108,site_data_desc!$A$2:$M$380,3,0)</f>
        <v>0</v>
      </c>
      <c r="P108">
        <f>VLOOKUP(A108,site_data_desc!$A$2:$M$380,4,0)</f>
        <v>0.17733600000000002</v>
      </c>
      <c r="Q108">
        <f>VLOOKUP(A108,site_data_desc!$A$2:$M$380,5,0)</f>
        <v>79.789597000000001</v>
      </c>
      <c r="R108">
        <f>VLOOKUP(A108,site_data_desc!$A$2:$M$380,6,0)</f>
        <v>52.835999000000001</v>
      </c>
      <c r="S108">
        <f>VLOOKUP(A108,site_data_desc!$A$2:$M$380,7,0)</f>
        <v>1</v>
      </c>
      <c r="T108">
        <f>VLOOKUP(A108,site_data_desc!$A$2:$M$380,8,0)</f>
        <v>1.4999999999999999E-2</v>
      </c>
      <c r="U108">
        <f>VLOOKUP(A108,site_data_desc!$A$2:$M$380,9,0)</f>
        <v>1.7999999999999999E-2</v>
      </c>
      <c r="V108">
        <f>VLOOKUP(A108,site_data_desc!$A$2:$M$380,10,0)</f>
        <v>1</v>
      </c>
      <c r="W108">
        <f>VLOOKUP(A108,site_data_desc!$A$2:$M$380,11,0)</f>
        <v>0</v>
      </c>
      <c r="X108">
        <f>VLOOKUP(A108,site_data_desc!$A$2:$M$380,12,0)</f>
        <v>0</v>
      </c>
      <c r="Y108">
        <f>VLOOKUP(A108,site_data_desc!$A$2:$M$380,13,0)</f>
        <v>0</v>
      </c>
      <c r="Z108" s="1">
        <f t="shared" si="16"/>
        <v>0.82704713833015242</v>
      </c>
      <c r="AA108" s="1" t="str">
        <f t="shared" si="17"/>
        <v>75-100% increase</v>
      </c>
      <c r="AB108" s="3">
        <f t="shared" si="18"/>
        <v>4</v>
      </c>
      <c r="AC108">
        <f t="shared" si="19"/>
        <v>1</v>
      </c>
    </row>
    <row r="109" spans="1:29" x14ac:dyDescent="0.3">
      <c r="A109" t="s">
        <v>10</v>
      </c>
      <c r="B109" s="1">
        <f>VLOOKUP(A109,welfare_data!$A$1:$C$379,2,0)</f>
        <v>1558191.43772</v>
      </c>
      <c r="C109" s="1">
        <f>VLOOKUP(A109,welfare_data!$A$1:$C$379,3,0)</f>
        <v>2841521.2461899999</v>
      </c>
      <c r="D109" t="s">
        <v>372</v>
      </c>
      <c r="E109">
        <v>10.8219999999999</v>
      </c>
      <c r="F109">
        <v>56.271999999999899</v>
      </c>
      <c r="G109" t="str">
        <f t="shared" si="10"/>
        <v>1,000,000 - 3,000,000</v>
      </c>
      <c r="H109" t="str">
        <f t="shared" si="10"/>
        <v>1,000,000 - 3,000,000</v>
      </c>
      <c r="I109">
        <f t="shared" si="11"/>
        <v>2</v>
      </c>
      <c r="J109">
        <f t="shared" si="11"/>
        <v>2</v>
      </c>
      <c r="K109">
        <f t="shared" si="12"/>
        <v>1.3160740129524926</v>
      </c>
      <c r="L109">
        <f t="shared" si="13"/>
        <v>1.4142135623730949</v>
      </c>
      <c r="M109">
        <f t="shared" si="14"/>
        <v>1.3160740129524926</v>
      </c>
      <c r="N109">
        <f t="shared" si="15"/>
        <v>1.4142135623730949</v>
      </c>
      <c r="O109">
        <f>VLOOKUP(A109,site_data_desc!$A$2:$M$380,3,0)</f>
        <v>0</v>
      </c>
      <c r="P109">
        <f>VLOOKUP(A109,site_data_desc!$A$2:$M$380,4,0)</f>
        <v>3.49818E-2</v>
      </c>
      <c r="Q109">
        <f>VLOOKUP(A109,site_data_desc!$A$2:$M$380,5,0)</f>
        <v>43.432999000000002</v>
      </c>
      <c r="R109">
        <f>VLOOKUP(A109,site_data_desc!$A$2:$M$380,6,0)</f>
        <v>51.273600999999999</v>
      </c>
      <c r="S109">
        <f>VLOOKUP(A109,site_data_desc!$A$2:$M$380,7,0)</f>
        <v>1</v>
      </c>
      <c r="T109">
        <f>VLOOKUP(A109,site_data_desc!$A$2:$M$380,8,0)</f>
        <v>2.4670000000000001E-2</v>
      </c>
      <c r="U109">
        <f>VLOOKUP(A109,site_data_desc!$A$2:$M$380,9,0)</f>
        <v>1.7170000000000001E-2</v>
      </c>
      <c r="V109">
        <f>VLOOKUP(A109,site_data_desc!$A$2:$M$380,10,0)</f>
        <v>1</v>
      </c>
      <c r="W109">
        <f>VLOOKUP(A109,site_data_desc!$A$2:$M$380,11,0)</f>
        <v>0</v>
      </c>
      <c r="X109">
        <f>VLOOKUP(A109,site_data_desc!$A$2:$M$380,12,0)</f>
        <v>0</v>
      </c>
      <c r="Y109">
        <f>VLOOKUP(A109,site_data_desc!$A$2:$M$380,13,0)</f>
        <v>0</v>
      </c>
      <c r="Z109" s="1">
        <f t="shared" si="16"/>
        <v>0.82360214374416829</v>
      </c>
      <c r="AA109" s="1" t="str">
        <f t="shared" si="17"/>
        <v>75-100% increase</v>
      </c>
      <c r="AB109" s="3">
        <f t="shared" si="18"/>
        <v>4</v>
      </c>
      <c r="AC109">
        <f t="shared" si="19"/>
        <v>1</v>
      </c>
    </row>
    <row r="110" spans="1:29" x14ac:dyDescent="0.3">
      <c r="A110" t="s">
        <v>12</v>
      </c>
      <c r="B110" s="1">
        <f>VLOOKUP(A110,welfare_data!$A$1:$C$379,2,0)</f>
        <v>5106294.8303300003</v>
      </c>
      <c r="C110" s="1">
        <f>VLOOKUP(A110,welfare_data!$A$1:$C$379,3,0)</f>
        <v>4500926.7100299997</v>
      </c>
      <c r="D110" t="s">
        <v>372</v>
      </c>
      <c r="E110">
        <v>10.669</v>
      </c>
      <c r="F110">
        <v>56.218000000000004</v>
      </c>
      <c r="G110" t="str">
        <f t="shared" si="10"/>
        <v>3,000,000 - 10,000,000</v>
      </c>
      <c r="H110" t="str">
        <f t="shared" si="10"/>
        <v>3,000,000 - 10,000,000</v>
      </c>
      <c r="I110">
        <f t="shared" si="11"/>
        <v>3</v>
      </c>
      <c r="J110">
        <f t="shared" si="11"/>
        <v>3</v>
      </c>
      <c r="K110">
        <f t="shared" si="12"/>
        <v>1.5098036484771051</v>
      </c>
      <c r="L110">
        <f t="shared" si="13"/>
        <v>1.6817928305074288</v>
      </c>
      <c r="M110">
        <f t="shared" si="14"/>
        <v>1.5098036484771051</v>
      </c>
      <c r="N110">
        <f t="shared" si="15"/>
        <v>1.6817928305074288</v>
      </c>
      <c r="O110">
        <f>VLOOKUP(A110,site_data_desc!$A$2:$M$380,3,0)</f>
        <v>1</v>
      </c>
      <c r="P110">
        <f>VLOOKUP(A110,site_data_desc!$A$2:$M$380,4,0)</f>
        <v>0.19634100000000002</v>
      </c>
      <c r="Q110">
        <f>VLOOKUP(A110,site_data_desc!$A$2:$M$380,5,0)</f>
        <v>87.783798000000004</v>
      </c>
      <c r="R110">
        <f>VLOOKUP(A110,site_data_desc!$A$2:$M$380,6,0)</f>
        <v>55.840698000000003</v>
      </c>
      <c r="S110">
        <f>VLOOKUP(A110,site_data_desc!$A$2:$M$380,7,0)</f>
        <v>1</v>
      </c>
      <c r="T110">
        <f>VLOOKUP(A110,site_data_desc!$A$2:$M$380,8,0)</f>
        <v>6.4599999999999991E-2</v>
      </c>
      <c r="U110">
        <f>VLOOKUP(A110,site_data_desc!$A$2:$M$380,9,0)</f>
        <v>1.2199999999999999E-2</v>
      </c>
      <c r="V110">
        <f>VLOOKUP(A110,site_data_desc!$A$2:$M$380,10,0)</f>
        <v>1</v>
      </c>
      <c r="W110">
        <f>VLOOKUP(A110,site_data_desc!$A$2:$M$380,11,0)</f>
        <v>0</v>
      </c>
      <c r="X110">
        <f>VLOOKUP(A110,site_data_desc!$A$2:$M$380,12,0)</f>
        <v>0</v>
      </c>
      <c r="Y110">
        <f>VLOOKUP(A110,site_data_desc!$A$2:$M$380,13,0)</f>
        <v>0</v>
      </c>
      <c r="Z110" s="1">
        <f t="shared" si="16"/>
        <v>-0.11855330340588224</v>
      </c>
      <c r="AA110" s="1" t="str">
        <f t="shared" si="17"/>
        <v>0-25% increase</v>
      </c>
      <c r="AB110" s="3">
        <f t="shared" si="18"/>
        <v>1</v>
      </c>
      <c r="AC110">
        <f t="shared" si="19"/>
        <v>0</v>
      </c>
    </row>
    <row r="111" spans="1:29" x14ac:dyDescent="0.3">
      <c r="A111" t="s">
        <v>49</v>
      </c>
      <c r="B111" s="1">
        <f>VLOOKUP(A111,welfare_data!$A$1:$C$379,2,0)</f>
        <v>1090909.4815100001</v>
      </c>
      <c r="C111" s="1">
        <f>VLOOKUP(A111,welfare_data!$A$1:$C$379,3,0)</f>
        <v>1046111.86783</v>
      </c>
      <c r="D111" t="s">
        <v>372</v>
      </c>
      <c r="E111">
        <v>9.4600000000000009</v>
      </c>
      <c r="F111">
        <v>54.838000000000001</v>
      </c>
      <c r="G111" t="str">
        <f t="shared" si="10"/>
        <v>1,000,000 - 3,000,000</v>
      </c>
      <c r="H111" t="str">
        <f t="shared" si="10"/>
        <v>1,000,000 - 3,000,000</v>
      </c>
      <c r="I111">
        <f t="shared" si="11"/>
        <v>2</v>
      </c>
      <c r="J111">
        <f t="shared" si="11"/>
        <v>2</v>
      </c>
      <c r="K111">
        <f t="shared" si="12"/>
        <v>1.3160740129524926</v>
      </c>
      <c r="L111">
        <f t="shared" si="13"/>
        <v>1.4142135623730949</v>
      </c>
      <c r="M111">
        <f t="shared" si="14"/>
        <v>1.3160740129524926</v>
      </c>
      <c r="N111">
        <f t="shared" si="15"/>
        <v>1.4142135623730949</v>
      </c>
      <c r="O111">
        <f>VLOOKUP(A111,site_data_desc!$A$2:$M$380,3,0)</f>
        <v>1</v>
      </c>
      <c r="P111">
        <f>VLOOKUP(A111,site_data_desc!$A$2:$M$380,4,0)</f>
        <v>0.48926998999999999</v>
      </c>
      <c r="Q111">
        <f>VLOOKUP(A111,site_data_desc!$A$2:$M$380,5,0)</f>
        <v>715.16101000000003</v>
      </c>
      <c r="R111">
        <f>VLOOKUP(A111,site_data_desc!$A$2:$M$380,6,0)</f>
        <v>416.53899999999999</v>
      </c>
      <c r="S111">
        <f>VLOOKUP(A111,site_data_desc!$A$2:$M$380,7,0)</f>
        <v>1</v>
      </c>
      <c r="T111">
        <f>VLOOKUP(A111,site_data_desc!$A$2:$M$380,8,0)</f>
        <v>4.1799999999999997E-2</v>
      </c>
      <c r="U111">
        <f>VLOOKUP(A111,site_data_desc!$A$2:$M$380,9,0)</f>
        <v>1.66E-2</v>
      </c>
      <c r="V111">
        <f>VLOOKUP(A111,site_data_desc!$A$2:$M$380,10,0)</f>
        <v>1</v>
      </c>
      <c r="W111">
        <f>VLOOKUP(A111,site_data_desc!$A$2:$M$380,11,0)</f>
        <v>0</v>
      </c>
      <c r="X111">
        <f>VLOOKUP(A111,site_data_desc!$A$2:$M$380,12,0)</f>
        <v>0</v>
      </c>
      <c r="Y111">
        <f>VLOOKUP(A111,site_data_desc!$A$2:$M$380,13,0)</f>
        <v>0</v>
      </c>
      <c r="Z111" s="1">
        <f t="shared" si="16"/>
        <v>-4.1064464503500993E-2</v>
      </c>
      <c r="AA111" s="1" t="str">
        <f t="shared" si="17"/>
        <v>0-25% increase</v>
      </c>
      <c r="AB111" s="3">
        <f t="shared" si="18"/>
        <v>1</v>
      </c>
      <c r="AC111">
        <f t="shared" si="19"/>
        <v>0</v>
      </c>
    </row>
    <row r="112" spans="1:29" x14ac:dyDescent="0.3">
      <c r="A112" t="s">
        <v>109</v>
      </c>
      <c r="B112" s="1">
        <f>VLOOKUP(A112,welfare_data!$A$1:$C$379,2,0)</f>
        <v>818422.334194</v>
      </c>
      <c r="C112" s="1">
        <f>VLOOKUP(A112,welfare_data!$A$1:$C$379,3,0)</f>
        <v>1518184.79296</v>
      </c>
      <c r="D112" t="s">
        <v>372</v>
      </c>
      <c r="E112">
        <v>11.067</v>
      </c>
      <c r="F112">
        <v>54.744999999999898</v>
      </c>
      <c r="G112" t="str">
        <f t="shared" si="10"/>
        <v>&lt; 1 million</v>
      </c>
      <c r="H112" t="str">
        <f t="shared" si="10"/>
        <v>1,000,000 - 3,000,000</v>
      </c>
      <c r="I112">
        <f t="shared" si="11"/>
        <v>1</v>
      </c>
      <c r="J112">
        <f t="shared" si="11"/>
        <v>2</v>
      </c>
      <c r="K112">
        <f t="shared" si="12"/>
        <v>1.1472026904398771</v>
      </c>
      <c r="L112">
        <f t="shared" si="13"/>
        <v>1.189207115002721</v>
      </c>
      <c r="M112">
        <f t="shared" si="14"/>
        <v>1.3160740129524926</v>
      </c>
      <c r="N112">
        <f t="shared" si="15"/>
        <v>1.4142135623730949</v>
      </c>
      <c r="O112">
        <f>VLOOKUP(A112,site_data_desc!$A$2:$M$380,3,0)</f>
        <v>0</v>
      </c>
      <c r="P112">
        <f>VLOOKUP(A112,site_data_desc!$A$2:$M$380,4,0)</f>
        <v>4.1201301000000001E-3</v>
      </c>
      <c r="Q112">
        <f>VLOOKUP(A112,site_data_desc!$A$2:$M$380,5,0)</f>
        <v>9.7317695999999998</v>
      </c>
      <c r="R112">
        <f>VLOOKUP(A112,site_data_desc!$A$2:$M$380,6,0)</f>
        <v>41.459800999999999</v>
      </c>
      <c r="S112">
        <f>VLOOKUP(A112,site_data_desc!$A$2:$M$380,7,0)</f>
        <v>1</v>
      </c>
      <c r="T112">
        <f>VLOOKUP(A112,site_data_desc!$A$2:$M$380,8,0)</f>
        <v>1.55E-2</v>
      </c>
      <c r="U112">
        <f>VLOOKUP(A112,site_data_desc!$A$2:$M$380,9,0)</f>
        <v>0.01</v>
      </c>
      <c r="V112">
        <f>VLOOKUP(A112,site_data_desc!$A$2:$M$380,10,0)</f>
        <v>1</v>
      </c>
      <c r="W112">
        <f>VLOOKUP(A112,site_data_desc!$A$2:$M$380,11,0)</f>
        <v>0</v>
      </c>
      <c r="X112">
        <f>VLOOKUP(A112,site_data_desc!$A$2:$M$380,12,0)</f>
        <v>0</v>
      </c>
      <c r="Y112">
        <f>VLOOKUP(A112,site_data_desc!$A$2:$M$380,13,0)</f>
        <v>0</v>
      </c>
      <c r="Z112" s="1">
        <f t="shared" si="16"/>
        <v>0.85501388406652068</v>
      </c>
      <c r="AA112" s="1" t="str">
        <f t="shared" si="17"/>
        <v>75-100% increase</v>
      </c>
      <c r="AB112" s="3">
        <f t="shared" si="18"/>
        <v>4</v>
      </c>
      <c r="AC112">
        <f t="shared" si="19"/>
        <v>1</v>
      </c>
    </row>
    <row r="113" spans="1:29" x14ac:dyDescent="0.3">
      <c r="A113" t="s">
        <v>54</v>
      </c>
      <c r="B113" s="1">
        <f>VLOOKUP(A113,welfare_data!$A$1:$C$379,2,0)</f>
        <v>508881.08861099998</v>
      </c>
      <c r="C113" s="1">
        <f>VLOOKUP(A113,welfare_data!$A$1:$C$379,3,0)</f>
        <v>476503.96781300002</v>
      </c>
      <c r="D113" t="s">
        <v>372</v>
      </c>
      <c r="E113">
        <v>9.6140000000000008</v>
      </c>
      <c r="F113">
        <v>55.369999999999898</v>
      </c>
      <c r="G113" t="str">
        <f t="shared" si="10"/>
        <v>&lt; 1 million</v>
      </c>
      <c r="H113" t="str">
        <f t="shared" si="10"/>
        <v>&lt; 1 million</v>
      </c>
      <c r="I113">
        <f t="shared" si="11"/>
        <v>1</v>
      </c>
      <c r="J113">
        <f t="shared" si="11"/>
        <v>1</v>
      </c>
      <c r="K113">
        <f t="shared" si="12"/>
        <v>1.1472026904398771</v>
      </c>
      <c r="L113">
        <f t="shared" si="13"/>
        <v>1.189207115002721</v>
      </c>
      <c r="M113">
        <f t="shared" si="14"/>
        <v>1.1472026904398771</v>
      </c>
      <c r="N113">
        <f t="shared" si="15"/>
        <v>1.189207115002721</v>
      </c>
      <c r="O113">
        <f>VLOOKUP(A113,site_data_desc!$A$2:$M$380,3,0)</f>
        <v>1</v>
      </c>
      <c r="P113">
        <f>VLOOKUP(A113,site_data_desc!$A$2:$M$380,4,0)</f>
        <v>2.2476800999999998E-2</v>
      </c>
      <c r="Q113">
        <f>VLOOKUP(A113,site_data_desc!$A$2:$M$380,5,0)</f>
        <v>28.6509</v>
      </c>
      <c r="R113">
        <f>VLOOKUP(A113,site_data_desc!$A$2:$M$380,6,0)</f>
        <v>49.571499000000003</v>
      </c>
      <c r="S113">
        <f>VLOOKUP(A113,site_data_desc!$A$2:$M$380,7,0)</f>
        <v>4</v>
      </c>
      <c r="T113">
        <f>VLOOKUP(A113,site_data_desc!$A$2:$M$380,8,0)</f>
        <v>0.66108</v>
      </c>
      <c r="U113">
        <f>VLOOKUP(A113,site_data_desc!$A$2:$M$380,9,0)</f>
        <v>0.28425</v>
      </c>
      <c r="V113">
        <f>VLOOKUP(A113,site_data_desc!$A$2:$M$380,10,0)</f>
        <v>0</v>
      </c>
      <c r="W113">
        <f>VLOOKUP(A113,site_data_desc!$A$2:$M$380,11,0)</f>
        <v>0</v>
      </c>
      <c r="X113">
        <f>VLOOKUP(A113,site_data_desc!$A$2:$M$380,12,0)</f>
        <v>0</v>
      </c>
      <c r="Y113">
        <f>VLOOKUP(A113,site_data_desc!$A$2:$M$380,13,0)</f>
        <v>1</v>
      </c>
      <c r="Z113" s="1">
        <f t="shared" si="16"/>
        <v>-6.3624138374593339E-2</v>
      </c>
      <c r="AA113" s="1" t="str">
        <f t="shared" si="17"/>
        <v>0-25% increase</v>
      </c>
      <c r="AB113" s="3">
        <f t="shared" si="18"/>
        <v>1</v>
      </c>
      <c r="AC113">
        <f t="shared" si="19"/>
        <v>0</v>
      </c>
    </row>
    <row r="114" spans="1:29" x14ac:dyDescent="0.3">
      <c r="A114" t="s">
        <v>16</v>
      </c>
      <c r="B114" s="1">
        <f>VLOOKUP(A114,welfare_data!$A$1:$C$379,2,0)</f>
        <v>7911083.5276899999</v>
      </c>
      <c r="C114" s="1">
        <f>VLOOKUP(A114,welfare_data!$A$1:$C$379,3,0)</f>
        <v>14573299.013</v>
      </c>
      <c r="D114" t="s">
        <v>372</v>
      </c>
      <c r="E114">
        <v>10.9209999999999</v>
      </c>
      <c r="F114">
        <v>56.402999999999899</v>
      </c>
      <c r="G114" t="str">
        <f t="shared" si="10"/>
        <v>3,000,000 - 10,000,000</v>
      </c>
      <c r="H114" t="str">
        <f t="shared" si="10"/>
        <v>10,000,000 - 30,000,000</v>
      </c>
      <c r="I114">
        <f t="shared" si="11"/>
        <v>3</v>
      </c>
      <c r="J114">
        <f t="shared" si="11"/>
        <v>4</v>
      </c>
      <c r="K114">
        <f t="shared" si="12"/>
        <v>1.5098036484771051</v>
      </c>
      <c r="L114">
        <f t="shared" si="13"/>
        <v>1.6817928305074288</v>
      </c>
      <c r="M114">
        <f t="shared" si="14"/>
        <v>1.7320508075688776</v>
      </c>
      <c r="N114">
        <f t="shared" si="15"/>
        <v>1.9999999999999996</v>
      </c>
      <c r="O114">
        <f>VLOOKUP(A114,site_data_desc!$A$2:$M$380,3,0)</f>
        <v>0</v>
      </c>
      <c r="P114">
        <f>VLOOKUP(A114,site_data_desc!$A$2:$M$380,4,0)</f>
        <v>0.68809698000000008</v>
      </c>
      <c r="Q114">
        <f>VLOOKUP(A114,site_data_desc!$A$2:$M$380,5,0)</f>
        <v>243.00700000000001</v>
      </c>
      <c r="R114">
        <f>VLOOKUP(A114,site_data_desc!$A$2:$M$380,6,0)</f>
        <v>118.619</v>
      </c>
      <c r="S114">
        <f>VLOOKUP(A114,site_data_desc!$A$2:$M$380,7,0)</f>
        <v>1</v>
      </c>
      <c r="T114">
        <f>VLOOKUP(A114,site_data_desc!$A$2:$M$380,8,0)</f>
        <v>2.0399999999999998E-2</v>
      </c>
      <c r="U114">
        <f>VLOOKUP(A114,site_data_desc!$A$2:$M$380,9,0)</f>
        <v>2.41E-2</v>
      </c>
      <c r="V114">
        <f>VLOOKUP(A114,site_data_desc!$A$2:$M$380,10,0)</f>
        <v>1</v>
      </c>
      <c r="W114">
        <f>VLOOKUP(A114,site_data_desc!$A$2:$M$380,11,0)</f>
        <v>0</v>
      </c>
      <c r="X114">
        <f>VLOOKUP(A114,site_data_desc!$A$2:$M$380,12,0)</f>
        <v>0</v>
      </c>
      <c r="Y114">
        <f>VLOOKUP(A114,site_data_desc!$A$2:$M$380,13,0)</f>
        <v>0</v>
      </c>
      <c r="Z114" s="1">
        <f t="shared" si="16"/>
        <v>0.84213691613686414</v>
      </c>
      <c r="AA114" s="1" t="str">
        <f t="shared" si="17"/>
        <v>75-100% increase</v>
      </c>
      <c r="AB114" s="3">
        <f t="shared" si="18"/>
        <v>4</v>
      </c>
      <c r="AC114">
        <f t="shared" si="19"/>
        <v>1</v>
      </c>
    </row>
    <row r="115" spans="1:29" x14ac:dyDescent="0.3">
      <c r="A115" t="s">
        <v>108</v>
      </c>
      <c r="B115" s="1">
        <f>VLOOKUP(A115,welfare_data!$A$1:$C$379,2,0)</f>
        <v>12989672.594699999</v>
      </c>
      <c r="C115" s="1">
        <f>VLOOKUP(A115,welfare_data!$A$1:$C$379,3,0)</f>
        <v>10906300.406400001</v>
      </c>
      <c r="D115" t="s">
        <v>372</v>
      </c>
      <c r="E115">
        <v>11.342000000000001</v>
      </c>
      <c r="F115">
        <v>54.655999999999899</v>
      </c>
      <c r="G115" t="str">
        <f t="shared" si="10"/>
        <v>10,000,000 - 30,000,000</v>
      </c>
      <c r="H115" t="str">
        <f t="shared" si="10"/>
        <v>10,000,000 - 30,000,000</v>
      </c>
      <c r="I115">
        <f t="shared" si="11"/>
        <v>4</v>
      </c>
      <c r="J115">
        <f t="shared" si="11"/>
        <v>4</v>
      </c>
      <c r="K115">
        <f t="shared" si="12"/>
        <v>1.7320508075688776</v>
      </c>
      <c r="L115">
        <f t="shared" si="13"/>
        <v>1.9999999999999996</v>
      </c>
      <c r="M115">
        <f t="shared" si="14"/>
        <v>1.7320508075688776</v>
      </c>
      <c r="N115">
        <f t="shared" si="15"/>
        <v>1.9999999999999996</v>
      </c>
      <c r="O115">
        <f>VLOOKUP(A115,site_data_desc!$A$2:$M$380,3,0)</f>
        <v>1</v>
      </c>
      <c r="P115">
        <f>VLOOKUP(A115,site_data_desc!$A$2:$M$380,4,0)</f>
        <v>0.25576499999999996</v>
      </c>
      <c r="Q115">
        <f>VLOOKUP(A115,site_data_desc!$A$2:$M$380,5,0)</f>
        <v>106.354</v>
      </c>
      <c r="R115">
        <f>VLOOKUP(A115,site_data_desc!$A$2:$M$380,6,0)</f>
        <v>52.944499999999998</v>
      </c>
      <c r="S115">
        <f>VLOOKUP(A115,site_data_desc!$A$2:$M$380,7,0)</f>
        <v>1</v>
      </c>
      <c r="T115">
        <f>VLOOKUP(A115,site_data_desc!$A$2:$M$380,8,0)</f>
        <v>7.9579999999999998E-2</v>
      </c>
      <c r="U115">
        <f>VLOOKUP(A115,site_data_desc!$A$2:$M$380,9,0)</f>
        <v>3.3159999999999995E-2</v>
      </c>
      <c r="V115">
        <f>VLOOKUP(A115,site_data_desc!$A$2:$M$380,10,0)</f>
        <v>1</v>
      </c>
      <c r="W115">
        <f>VLOOKUP(A115,site_data_desc!$A$2:$M$380,11,0)</f>
        <v>0</v>
      </c>
      <c r="X115">
        <f>VLOOKUP(A115,site_data_desc!$A$2:$M$380,12,0)</f>
        <v>0</v>
      </c>
      <c r="Y115">
        <f>VLOOKUP(A115,site_data_desc!$A$2:$M$380,13,0)</f>
        <v>0</v>
      </c>
      <c r="Z115" s="1">
        <f t="shared" si="16"/>
        <v>-0.16038681291705911</v>
      </c>
      <c r="AA115" s="1" t="str">
        <f t="shared" si="17"/>
        <v>0-25% increase</v>
      </c>
      <c r="AB115" s="3">
        <f t="shared" si="18"/>
        <v>1</v>
      </c>
      <c r="AC115">
        <f t="shared" si="19"/>
        <v>0</v>
      </c>
    </row>
    <row r="116" spans="1:29" x14ac:dyDescent="0.3">
      <c r="A116" t="s">
        <v>5</v>
      </c>
      <c r="B116" s="1">
        <f>VLOOKUP(A116,welfare_data!$A$1:$C$379,2,0)</f>
        <v>1253907.0474700001</v>
      </c>
      <c r="C116" s="1">
        <f>VLOOKUP(A116,welfare_data!$A$1:$C$379,3,0)</f>
        <v>2286464.71367</v>
      </c>
      <c r="D116" t="s">
        <v>372</v>
      </c>
      <c r="E116">
        <v>11.004</v>
      </c>
      <c r="F116">
        <v>57.305</v>
      </c>
      <c r="G116" t="str">
        <f t="shared" si="10"/>
        <v>1,000,000 - 3,000,000</v>
      </c>
      <c r="H116" t="str">
        <f t="shared" si="10"/>
        <v>1,000,000 - 3,000,000</v>
      </c>
      <c r="I116">
        <f t="shared" si="11"/>
        <v>2</v>
      </c>
      <c r="J116">
        <f t="shared" si="11"/>
        <v>2</v>
      </c>
      <c r="K116">
        <f t="shared" si="12"/>
        <v>1.3160740129524926</v>
      </c>
      <c r="L116">
        <f t="shared" si="13"/>
        <v>1.4142135623730949</v>
      </c>
      <c r="M116">
        <f t="shared" si="14"/>
        <v>1.3160740129524926</v>
      </c>
      <c r="N116">
        <f t="shared" si="15"/>
        <v>1.4142135623730949</v>
      </c>
      <c r="O116">
        <f>VLOOKUP(A116,site_data_desc!$A$2:$M$380,3,0)</f>
        <v>0</v>
      </c>
      <c r="P116">
        <f>VLOOKUP(A116,site_data_desc!$A$2:$M$380,4,0)</f>
        <v>1.3754399999999999E-3</v>
      </c>
      <c r="Q116">
        <f>VLOOKUP(A116,site_data_desc!$A$2:$M$380,5,0)</f>
        <v>32.558101999999998</v>
      </c>
      <c r="R116">
        <f>VLOOKUP(A116,site_data_desc!$A$2:$M$380,6,0)</f>
        <v>22.667100999999999</v>
      </c>
      <c r="S116">
        <f>VLOOKUP(A116,site_data_desc!$A$2:$M$380,7,0)</f>
        <v>1</v>
      </c>
      <c r="T116">
        <f>VLOOKUP(A116,site_data_desc!$A$2:$M$380,8,0)</f>
        <v>2.6499999999999999E-2</v>
      </c>
      <c r="U116">
        <f>VLOOKUP(A116,site_data_desc!$A$2:$M$380,9,0)</f>
        <v>1.5380000000000001E-2</v>
      </c>
      <c r="V116">
        <f>VLOOKUP(A116,site_data_desc!$A$2:$M$380,10,0)</f>
        <v>1</v>
      </c>
      <c r="W116">
        <f>VLOOKUP(A116,site_data_desc!$A$2:$M$380,11,0)</f>
        <v>0</v>
      </c>
      <c r="X116">
        <f>VLOOKUP(A116,site_data_desc!$A$2:$M$380,12,0)</f>
        <v>0</v>
      </c>
      <c r="Y116">
        <f>VLOOKUP(A116,site_data_desc!$A$2:$M$380,13,0)</f>
        <v>0</v>
      </c>
      <c r="Z116" s="1">
        <f t="shared" si="16"/>
        <v>0.82347225680195724</v>
      </c>
      <c r="AA116" s="1" t="str">
        <f t="shared" si="17"/>
        <v>75-100% increase</v>
      </c>
      <c r="AB116" s="3">
        <f t="shared" si="18"/>
        <v>4</v>
      </c>
      <c r="AC116">
        <f t="shared" si="19"/>
        <v>1</v>
      </c>
    </row>
    <row r="117" spans="1:29" x14ac:dyDescent="0.3">
      <c r="A117" t="s">
        <v>45</v>
      </c>
      <c r="B117" s="1">
        <f>VLOOKUP(A117,welfare_data!$A$1:$C$379,2,0)</f>
        <v>4054676.65032</v>
      </c>
      <c r="C117" s="1">
        <f>VLOOKUP(A117,welfare_data!$A$1:$C$379,3,0)</f>
        <v>3827067.7403500001</v>
      </c>
      <c r="D117" t="s">
        <v>372</v>
      </c>
      <c r="E117">
        <v>9.5869999999999997</v>
      </c>
      <c r="F117">
        <v>55.194000000000003</v>
      </c>
      <c r="G117" t="str">
        <f t="shared" si="10"/>
        <v>3,000,000 - 10,000,000</v>
      </c>
      <c r="H117" t="str">
        <f t="shared" si="10"/>
        <v>3,000,000 - 10,000,000</v>
      </c>
      <c r="I117">
        <f t="shared" si="11"/>
        <v>3</v>
      </c>
      <c r="J117">
        <f t="shared" si="11"/>
        <v>3</v>
      </c>
      <c r="K117">
        <f t="shared" si="12"/>
        <v>1.5098036484771051</v>
      </c>
      <c r="L117">
        <f t="shared" si="13"/>
        <v>1.6817928305074288</v>
      </c>
      <c r="M117">
        <f t="shared" si="14"/>
        <v>1.5098036484771051</v>
      </c>
      <c r="N117">
        <f t="shared" si="15"/>
        <v>1.6817928305074288</v>
      </c>
      <c r="O117">
        <f>VLOOKUP(A117,site_data_desc!$A$2:$M$380,3,0)</f>
        <v>1</v>
      </c>
      <c r="P117">
        <f>VLOOKUP(A117,site_data_desc!$A$2:$M$380,4,0)</f>
        <v>2.3842500999999999E-2</v>
      </c>
      <c r="Q117">
        <f>VLOOKUP(A117,site_data_desc!$A$2:$M$380,5,0)</f>
        <v>41.797901000000003</v>
      </c>
      <c r="R117">
        <f>VLOOKUP(A117,site_data_desc!$A$2:$M$380,6,0)</f>
        <v>135.358</v>
      </c>
      <c r="S117">
        <f>VLOOKUP(A117,site_data_desc!$A$2:$M$380,7,0)</f>
        <v>1</v>
      </c>
      <c r="T117">
        <f>VLOOKUP(A117,site_data_desc!$A$2:$M$380,8,0)</f>
        <v>1.8699999999999998E-2</v>
      </c>
      <c r="U117">
        <f>VLOOKUP(A117,site_data_desc!$A$2:$M$380,9,0)</f>
        <v>1.11E-2</v>
      </c>
      <c r="V117">
        <f>VLOOKUP(A117,site_data_desc!$A$2:$M$380,10,0)</f>
        <v>1</v>
      </c>
      <c r="W117">
        <f>VLOOKUP(A117,site_data_desc!$A$2:$M$380,11,0)</f>
        <v>0</v>
      </c>
      <c r="X117">
        <f>VLOOKUP(A117,site_data_desc!$A$2:$M$380,12,0)</f>
        <v>0</v>
      </c>
      <c r="Y117">
        <f>VLOOKUP(A117,site_data_desc!$A$2:$M$380,13,0)</f>
        <v>0</v>
      </c>
      <c r="Z117" s="1">
        <f t="shared" si="16"/>
        <v>-5.6134910277503079E-2</v>
      </c>
      <c r="AA117" s="1" t="str">
        <f t="shared" si="17"/>
        <v>0-25% increase</v>
      </c>
      <c r="AB117" s="3">
        <f t="shared" si="18"/>
        <v>1</v>
      </c>
      <c r="AC117">
        <f t="shared" si="19"/>
        <v>0</v>
      </c>
    </row>
    <row r="118" spans="1:29" x14ac:dyDescent="0.3">
      <c r="A118" t="s">
        <v>46</v>
      </c>
      <c r="B118" s="1">
        <f>VLOOKUP(A118,welfare_data!$A$1:$C$379,2,0)</f>
        <v>2207759.5731799998</v>
      </c>
      <c r="C118" s="1">
        <f>VLOOKUP(A118,welfare_data!$A$1:$C$379,3,0)</f>
        <v>2085278.3483899999</v>
      </c>
      <c r="D118" t="s">
        <v>372</v>
      </c>
      <c r="E118">
        <v>9.66</v>
      </c>
      <c r="F118">
        <v>55.185000000000002</v>
      </c>
      <c r="G118" t="str">
        <f t="shared" si="10"/>
        <v>1,000,000 - 3,000,000</v>
      </c>
      <c r="H118" t="str">
        <f t="shared" si="10"/>
        <v>1,000,000 - 3,000,000</v>
      </c>
      <c r="I118">
        <f t="shared" si="11"/>
        <v>2</v>
      </c>
      <c r="J118">
        <f t="shared" si="11"/>
        <v>2</v>
      </c>
      <c r="K118">
        <f t="shared" si="12"/>
        <v>1.3160740129524926</v>
      </c>
      <c r="L118">
        <f t="shared" si="13"/>
        <v>1.4142135623730949</v>
      </c>
      <c r="M118">
        <f t="shared" si="14"/>
        <v>1.3160740129524926</v>
      </c>
      <c r="N118">
        <f t="shared" si="15"/>
        <v>1.4142135623730949</v>
      </c>
      <c r="O118">
        <f>VLOOKUP(A118,site_data_desc!$A$2:$M$380,3,0)</f>
        <v>1</v>
      </c>
      <c r="P118">
        <f>VLOOKUP(A118,site_data_desc!$A$2:$M$380,4,0)</f>
        <v>1.3021699999999999E-2</v>
      </c>
      <c r="Q118">
        <f>VLOOKUP(A118,site_data_desc!$A$2:$M$380,5,0)</f>
        <v>26.769698999999999</v>
      </c>
      <c r="R118">
        <f>VLOOKUP(A118,site_data_desc!$A$2:$M$380,6,0)</f>
        <v>37.339100000000002</v>
      </c>
      <c r="S118">
        <f>VLOOKUP(A118,site_data_desc!$A$2:$M$380,7,0)</f>
        <v>1</v>
      </c>
      <c r="T118">
        <f>VLOOKUP(A118,site_data_desc!$A$2:$M$380,8,0)</f>
        <v>5.867E-2</v>
      </c>
      <c r="U118">
        <f>VLOOKUP(A118,site_data_desc!$A$2:$M$380,9,0)</f>
        <v>2.2920000000000003E-2</v>
      </c>
      <c r="V118">
        <f>VLOOKUP(A118,site_data_desc!$A$2:$M$380,10,0)</f>
        <v>1</v>
      </c>
      <c r="W118">
        <f>VLOOKUP(A118,site_data_desc!$A$2:$M$380,11,0)</f>
        <v>0</v>
      </c>
      <c r="X118">
        <f>VLOOKUP(A118,site_data_desc!$A$2:$M$380,12,0)</f>
        <v>0</v>
      </c>
      <c r="Y118">
        <f>VLOOKUP(A118,site_data_desc!$A$2:$M$380,13,0)</f>
        <v>0</v>
      </c>
      <c r="Z118" s="1">
        <f t="shared" si="16"/>
        <v>-5.5477610097543865E-2</v>
      </c>
      <c r="AA118" s="1" t="str">
        <f t="shared" si="17"/>
        <v>0-25% increase</v>
      </c>
      <c r="AB118" s="3">
        <f t="shared" si="18"/>
        <v>1</v>
      </c>
      <c r="AC118">
        <f t="shared" si="19"/>
        <v>0</v>
      </c>
    </row>
    <row r="119" spans="1:29" x14ac:dyDescent="0.3">
      <c r="A119" t="s">
        <v>103</v>
      </c>
      <c r="B119" s="1">
        <f>VLOOKUP(A119,welfare_data!$A$1:$C$379,2,0)</f>
        <v>1201739.79107</v>
      </c>
      <c r="C119" s="1">
        <f>VLOOKUP(A119,welfare_data!$A$1:$C$379,3,0)</f>
        <v>1913248.96254</v>
      </c>
      <c r="D119" t="s">
        <v>372</v>
      </c>
      <c r="E119">
        <v>12.412000000000001</v>
      </c>
      <c r="F119">
        <v>55.369999999999898</v>
      </c>
      <c r="G119" t="str">
        <f t="shared" si="10"/>
        <v>1,000,000 - 3,000,000</v>
      </c>
      <c r="H119" t="str">
        <f t="shared" si="10"/>
        <v>1,000,000 - 3,000,000</v>
      </c>
      <c r="I119">
        <f t="shared" si="11"/>
        <v>2</v>
      </c>
      <c r="J119">
        <f t="shared" si="11"/>
        <v>2</v>
      </c>
      <c r="K119">
        <f t="shared" si="12"/>
        <v>1.3160740129524926</v>
      </c>
      <c r="L119">
        <f t="shared" si="13"/>
        <v>1.4142135623730949</v>
      </c>
      <c r="M119">
        <f t="shared" si="14"/>
        <v>1.3160740129524926</v>
      </c>
      <c r="N119">
        <f t="shared" si="15"/>
        <v>1.4142135623730949</v>
      </c>
      <c r="O119">
        <f>VLOOKUP(A119,site_data_desc!$A$2:$M$380,3,0)</f>
        <v>0</v>
      </c>
      <c r="P119">
        <f>VLOOKUP(A119,site_data_desc!$A$2:$M$380,4,0)</f>
        <v>2.6922701E-2</v>
      </c>
      <c r="Q119">
        <f>VLOOKUP(A119,site_data_desc!$A$2:$M$380,5,0)</f>
        <v>63.013900999999997</v>
      </c>
      <c r="R119">
        <f>VLOOKUP(A119,site_data_desc!$A$2:$M$380,6,0)</f>
        <v>92.251198000000002</v>
      </c>
      <c r="S119">
        <f>VLOOKUP(A119,site_data_desc!$A$2:$M$380,7,0)</f>
        <v>1</v>
      </c>
      <c r="T119">
        <f>VLOOKUP(A119,site_data_desc!$A$2:$M$380,8,0)</f>
        <v>2.3350000000000003E-2</v>
      </c>
      <c r="U119">
        <f>VLOOKUP(A119,site_data_desc!$A$2:$M$380,9,0)</f>
        <v>1.157E-2</v>
      </c>
      <c r="V119">
        <f>VLOOKUP(A119,site_data_desc!$A$2:$M$380,10,0)</f>
        <v>1</v>
      </c>
      <c r="W119">
        <f>VLOOKUP(A119,site_data_desc!$A$2:$M$380,11,0)</f>
        <v>0</v>
      </c>
      <c r="X119">
        <f>VLOOKUP(A119,site_data_desc!$A$2:$M$380,12,0)</f>
        <v>0</v>
      </c>
      <c r="Y119">
        <f>VLOOKUP(A119,site_data_desc!$A$2:$M$380,13,0)</f>
        <v>0</v>
      </c>
      <c r="Z119" s="1">
        <f t="shared" si="16"/>
        <v>0.59206591706220313</v>
      </c>
      <c r="AA119" s="1" t="str">
        <f t="shared" si="17"/>
        <v>51-75% increase</v>
      </c>
      <c r="AB119" s="3">
        <f t="shared" si="18"/>
        <v>3</v>
      </c>
      <c r="AC119">
        <f t="shared" si="19"/>
        <v>1</v>
      </c>
    </row>
    <row r="120" spans="1:29" x14ac:dyDescent="0.3">
      <c r="A120" t="s">
        <v>104</v>
      </c>
      <c r="B120" s="1">
        <f>VLOOKUP(A120,welfare_data!$A$1:$C$379,2,0)</f>
        <v>1686927.3917</v>
      </c>
      <c r="C120" s="1">
        <f>VLOOKUP(A120,welfare_data!$A$1:$C$379,3,0)</f>
        <v>2689572.49131</v>
      </c>
      <c r="D120" t="s">
        <v>372</v>
      </c>
      <c r="E120">
        <v>12.382</v>
      </c>
      <c r="F120">
        <v>55.256999999999898</v>
      </c>
      <c r="G120" t="str">
        <f t="shared" si="10"/>
        <v>1,000,000 - 3,000,000</v>
      </c>
      <c r="H120" t="str">
        <f t="shared" si="10"/>
        <v>1,000,000 - 3,000,000</v>
      </c>
      <c r="I120">
        <f t="shared" si="11"/>
        <v>2</v>
      </c>
      <c r="J120">
        <f t="shared" si="11"/>
        <v>2</v>
      </c>
      <c r="K120">
        <f t="shared" si="12"/>
        <v>1.3160740129524926</v>
      </c>
      <c r="L120">
        <f t="shared" si="13"/>
        <v>1.4142135623730949</v>
      </c>
      <c r="M120">
        <f t="shared" si="14"/>
        <v>1.3160740129524926</v>
      </c>
      <c r="N120">
        <f t="shared" si="15"/>
        <v>1.4142135623730949</v>
      </c>
      <c r="O120">
        <f>VLOOKUP(A120,site_data_desc!$A$2:$M$380,3,0)</f>
        <v>0</v>
      </c>
      <c r="P120">
        <f>VLOOKUP(A120,site_data_desc!$A$2:$M$380,4,0)</f>
        <v>7.8167197999999993E-2</v>
      </c>
      <c r="Q120">
        <f>VLOOKUP(A120,site_data_desc!$A$2:$M$380,5,0)</f>
        <v>57.798901000000001</v>
      </c>
      <c r="R120">
        <f>VLOOKUP(A120,site_data_desc!$A$2:$M$380,6,0)</f>
        <v>69.679398000000006</v>
      </c>
      <c r="S120">
        <f>VLOOKUP(A120,site_data_desc!$A$2:$M$380,7,0)</f>
        <v>2</v>
      </c>
      <c r="T120">
        <f>VLOOKUP(A120,site_data_desc!$A$2:$M$380,8,0)</f>
        <v>0.18583000000000002</v>
      </c>
      <c r="U120">
        <f>VLOOKUP(A120,site_data_desc!$A$2:$M$380,9,0)</f>
        <v>8.7999999999999995E-2</v>
      </c>
      <c r="V120">
        <f>VLOOKUP(A120,site_data_desc!$A$2:$M$380,10,0)</f>
        <v>0</v>
      </c>
      <c r="W120">
        <f>VLOOKUP(A120,site_data_desc!$A$2:$M$380,11,0)</f>
        <v>1</v>
      </c>
      <c r="X120">
        <f>VLOOKUP(A120,site_data_desc!$A$2:$M$380,12,0)</f>
        <v>0</v>
      </c>
      <c r="Y120">
        <f>VLOOKUP(A120,site_data_desc!$A$2:$M$380,13,0)</f>
        <v>0</v>
      </c>
      <c r="Z120" s="1">
        <f t="shared" si="16"/>
        <v>0.59436173989657315</v>
      </c>
      <c r="AA120" s="1" t="str">
        <f t="shared" si="17"/>
        <v>51-75% increase</v>
      </c>
      <c r="AB120" s="3">
        <f t="shared" si="18"/>
        <v>3</v>
      </c>
      <c r="AC120">
        <f t="shared" si="19"/>
        <v>0</v>
      </c>
    </row>
    <row r="121" spans="1:29" x14ac:dyDescent="0.3">
      <c r="A121" t="s">
        <v>97</v>
      </c>
      <c r="B121" s="1">
        <f>VLOOKUP(A121,welfare_data!$A$1:$C$379,2,0)</f>
        <v>1572149.4070900001</v>
      </c>
      <c r="C121" s="1">
        <f>VLOOKUP(A121,welfare_data!$A$1:$C$379,3,0)</f>
        <v>2544906.3234799998</v>
      </c>
      <c r="D121" t="s">
        <v>372</v>
      </c>
      <c r="E121">
        <v>12.108000000000001</v>
      </c>
      <c r="F121">
        <v>55.174999999999898</v>
      </c>
      <c r="G121" t="str">
        <f t="shared" si="10"/>
        <v>1,000,000 - 3,000,000</v>
      </c>
      <c r="H121" t="str">
        <f t="shared" si="10"/>
        <v>1,000,000 - 3,000,000</v>
      </c>
      <c r="I121">
        <f t="shared" si="11"/>
        <v>2</v>
      </c>
      <c r="J121">
        <f t="shared" si="11"/>
        <v>2</v>
      </c>
      <c r="K121">
        <f t="shared" si="12"/>
        <v>1.3160740129524926</v>
      </c>
      <c r="L121">
        <f t="shared" si="13"/>
        <v>1.4142135623730949</v>
      </c>
      <c r="M121">
        <f t="shared" si="14"/>
        <v>1.3160740129524926</v>
      </c>
      <c r="N121">
        <f t="shared" si="15"/>
        <v>1.4142135623730949</v>
      </c>
      <c r="O121">
        <f>VLOOKUP(A121,site_data_desc!$A$2:$M$380,3,0)</f>
        <v>0</v>
      </c>
      <c r="P121">
        <f>VLOOKUP(A121,site_data_desc!$A$2:$M$380,4,0)</f>
        <v>1.9507999000000002E-2</v>
      </c>
      <c r="Q121">
        <f>VLOOKUP(A121,site_data_desc!$A$2:$M$380,5,0)</f>
        <v>39.177897999999999</v>
      </c>
      <c r="R121">
        <f>VLOOKUP(A121,site_data_desc!$A$2:$M$380,6,0)</f>
        <v>81.994003000000006</v>
      </c>
      <c r="S121">
        <f>VLOOKUP(A121,site_data_desc!$A$2:$M$380,7,0)</f>
        <v>1</v>
      </c>
      <c r="T121">
        <f>VLOOKUP(A121,site_data_desc!$A$2:$M$380,8,0)</f>
        <v>8.0599999999999991E-2</v>
      </c>
      <c r="U121">
        <f>VLOOKUP(A121,site_data_desc!$A$2:$M$380,9,0)</f>
        <v>3.1899999999999998E-2</v>
      </c>
      <c r="V121">
        <f>VLOOKUP(A121,site_data_desc!$A$2:$M$380,10,0)</f>
        <v>1</v>
      </c>
      <c r="W121">
        <f>VLOOKUP(A121,site_data_desc!$A$2:$M$380,11,0)</f>
        <v>0</v>
      </c>
      <c r="X121">
        <f>VLOOKUP(A121,site_data_desc!$A$2:$M$380,12,0)</f>
        <v>0</v>
      </c>
      <c r="Y121">
        <f>VLOOKUP(A121,site_data_desc!$A$2:$M$380,13,0)</f>
        <v>0</v>
      </c>
      <c r="Z121" s="1">
        <f t="shared" si="16"/>
        <v>0.61874330264229949</v>
      </c>
      <c r="AA121" s="1" t="str">
        <f t="shared" si="17"/>
        <v>51-75% increase</v>
      </c>
      <c r="AB121" s="3">
        <f t="shared" si="18"/>
        <v>3</v>
      </c>
      <c r="AC121">
        <f t="shared" si="19"/>
        <v>1</v>
      </c>
    </row>
    <row r="122" spans="1:29" x14ac:dyDescent="0.3">
      <c r="A122" t="s">
        <v>112</v>
      </c>
      <c r="B122" s="1">
        <f>VLOOKUP(A122,welfare_data!$A$1:$C$379,2,0)</f>
        <v>2106984.1159600001</v>
      </c>
      <c r="C122" s="1">
        <f>VLOOKUP(A122,welfare_data!$A$1:$C$379,3,0)</f>
        <v>3483561.6252199998</v>
      </c>
      <c r="D122" t="s">
        <v>372</v>
      </c>
      <c r="E122">
        <v>12.025</v>
      </c>
      <c r="F122">
        <v>54.893000000000001</v>
      </c>
      <c r="G122" t="str">
        <f t="shared" si="10"/>
        <v>1,000,000 - 3,000,000</v>
      </c>
      <c r="H122" t="str">
        <f t="shared" si="10"/>
        <v>3,000,000 - 10,000,000</v>
      </c>
      <c r="I122">
        <f t="shared" si="11"/>
        <v>2</v>
      </c>
      <c r="J122">
        <f t="shared" si="11"/>
        <v>3</v>
      </c>
      <c r="K122">
        <f t="shared" si="12"/>
        <v>1.3160740129524926</v>
      </c>
      <c r="L122">
        <f t="shared" si="13"/>
        <v>1.4142135623730949</v>
      </c>
      <c r="M122">
        <f t="shared" si="14"/>
        <v>1.5098036484771051</v>
      </c>
      <c r="N122">
        <f t="shared" si="15"/>
        <v>1.6817928305074288</v>
      </c>
      <c r="O122">
        <f>VLOOKUP(A122,site_data_desc!$A$2:$M$380,3,0)</f>
        <v>0</v>
      </c>
      <c r="P122">
        <f>VLOOKUP(A122,site_data_desc!$A$2:$M$380,4,0)</f>
        <v>0.17727699000000002</v>
      </c>
      <c r="Q122">
        <f>VLOOKUP(A122,site_data_desc!$A$2:$M$380,5,0)</f>
        <v>65.364304000000004</v>
      </c>
      <c r="R122">
        <f>VLOOKUP(A122,site_data_desc!$A$2:$M$380,6,0)</f>
        <v>58.148600999999999</v>
      </c>
      <c r="S122">
        <f>VLOOKUP(A122,site_data_desc!$A$2:$M$380,7,0)</f>
        <v>2</v>
      </c>
      <c r="T122">
        <f>VLOOKUP(A122,site_data_desc!$A$2:$M$380,8,0)</f>
        <v>0.14549999999999999</v>
      </c>
      <c r="U122">
        <f>VLOOKUP(A122,site_data_desc!$A$2:$M$380,9,0)</f>
        <v>4.1500000000000002E-2</v>
      </c>
      <c r="V122">
        <f>VLOOKUP(A122,site_data_desc!$A$2:$M$380,10,0)</f>
        <v>0</v>
      </c>
      <c r="W122">
        <f>VLOOKUP(A122,site_data_desc!$A$2:$M$380,11,0)</f>
        <v>1</v>
      </c>
      <c r="X122">
        <f>VLOOKUP(A122,site_data_desc!$A$2:$M$380,12,0)</f>
        <v>0</v>
      </c>
      <c r="Y122">
        <f>VLOOKUP(A122,site_data_desc!$A$2:$M$380,13,0)</f>
        <v>0</v>
      </c>
      <c r="Z122" s="1">
        <f t="shared" si="16"/>
        <v>0.65334024059920026</v>
      </c>
      <c r="AA122" s="1" t="str">
        <f t="shared" si="17"/>
        <v>51-75% increase</v>
      </c>
      <c r="AB122" s="3">
        <f t="shared" si="18"/>
        <v>3</v>
      </c>
      <c r="AC122">
        <f t="shared" si="19"/>
        <v>0</v>
      </c>
    </row>
    <row r="123" spans="1:29" x14ac:dyDescent="0.3">
      <c r="A123" t="s">
        <v>13</v>
      </c>
      <c r="B123" s="1">
        <f>VLOOKUP(A123,welfare_data!$A$1:$C$379,2,0)</f>
        <v>92471.086106600007</v>
      </c>
      <c r="C123" s="1">
        <f>VLOOKUP(A123,welfare_data!$A$1:$C$379,3,0)</f>
        <v>81434.238662799995</v>
      </c>
      <c r="D123" t="s">
        <v>372</v>
      </c>
      <c r="E123">
        <v>10.532</v>
      </c>
      <c r="F123">
        <v>56.512999999999899</v>
      </c>
      <c r="G123" t="str">
        <f t="shared" si="10"/>
        <v>&lt; 1 million</v>
      </c>
      <c r="H123" t="str">
        <f t="shared" si="10"/>
        <v>&lt; 1 million</v>
      </c>
      <c r="I123">
        <f t="shared" si="11"/>
        <v>1</v>
      </c>
      <c r="J123">
        <f t="shared" si="11"/>
        <v>1</v>
      </c>
      <c r="K123">
        <f t="shared" si="12"/>
        <v>1.1472026904398771</v>
      </c>
      <c r="L123">
        <f t="shared" si="13"/>
        <v>1.189207115002721</v>
      </c>
      <c r="M123">
        <f t="shared" si="14"/>
        <v>1.1472026904398771</v>
      </c>
      <c r="N123">
        <f t="shared" si="15"/>
        <v>1.189207115002721</v>
      </c>
      <c r="O123">
        <f>VLOOKUP(A123,site_data_desc!$A$2:$M$380,3,0)</f>
        <v>1</v>
      </c>
      <c r="P123">
        <f>VLOOKUP(A123,site_data_desc!$A$2:$M$380,4,0)</f>
        <v>2.7006499999999999E-2</v>
      </c>
      <c r="Q123">
        <f>VLOOKUP(A123,site_data_desc!$A$2:$M$380,5,0)</f>
        <v>29.527201000000002</v>
      </c>
      <c r="R123">
        <f>VLOOKUP(A123,site_data_desc!$A$2:$M$380,6,0)</f>
        <v>26.492901</v>
      </c>
      <c r="S123">
        <f>VLOOKUP(A123,site_data_desc!$A$2:$M$380,7,0)</f>
        <v>1</v>
      </c>
      <c r="T123">
        <f>VLOOKUP(A123,site_data_desc!$A$2:$M$380,8,0)</f>
        <v>3.39E-2</v>
      </c>
      <c r="U123">
        <f>VLOOKUP(A123,site_data_desc!$A$2:$M$380,9,0)</f>
        <v>2.3399999999999997E-2</v>
      </c>
      <c r="V123">
        <f>VLOOKUP(A123,site_data_desc!$A$2:$M$380,10,0)</f>
        <v>1</v>
      </c>
      <c r="W123">
        <f>VLOOKUP(A123,site_data_desc!$A$2:$M$380,11,0)</f>
        <v>0</v>
      </c>
      <c r="X123">
        <f>VLOOKUP(A123,site_data_desc!$A$2:$M$380,12,0)</f>
        <v>0</v>
      </c>
      <c r="Y123">
        <f>VLOOKUP(A123,site_data_desc!$A$2:$M$380,13,0)</f>
        <v>0</v>
      </c>
      <c r="Z123" s="1">
        <f t="shared" si="16"/>
        <v>-0.11935457783070498</v>
      </c>
      <c r="AA123" s="1" t="str">
        <f t="shared" si="17"/>
        <v>0-25% increase</v>
      </c>
      <c r="AB123" s="3">
        <f t="shared" si="18"/>
        <v>1</v>
      </c>
      <c r="AC123">
        <f t="shared" si="19"/>
        <v>0</v>
      </c>
    </row>
    <row r="124" spans="1:29" x14ac:dyDescent="0.3">
      <c r="A124" t="s">
        <v>113</v>
      </c>
      <c r="B124" s="1">
        <f>VLOOKUP(A124,welfare_data!$A$1:$C$379,2,0)</f>
        <v>309411.47188700002</v>
      </c>
      <c r="C124" s="1">
        <f>VLOOKUP(A124,welfare_data!$A$1:$C$379,3,0)</f>
        <v>510219.97538100003</v>
      </c>
      <c r="D124" t="s">
        <v>372</v>
      </c>
      <c r="E124">
        <v>12.128</v>
      </c>
      <c r="F124">
        <v>54.81</v>
      </c>
      <c r="G124" t="str">
        <f t="shared" si="10"/>
        <v>&lt; 1 million</v>
      </c>
      <c r="H124" t="str">
        <f t="shared" si="10"/>
        <v>&lt; 1 million</v>
      </c>
      <c r="I124">
        <f t="shared" si="11"/>
        <v>1</v>
      </c>
      <c r="J124">
        <f t="shared" si="11"/>
        <v>1</v>
      </c>
      <c r="K124">
        <f t="shared" si="12"/>
        <v>1.1472026904398771</v>
      </c>
      <c r="L124">
        <f t="shared" si="13"/>
        <v>1.189207115002721</v>
      </c>
      <c r="M124">
        <f t="shared" si="14"/>
        <v>1.1472026904398771</v>
      </c>
      <c r="N124">
        <f t="shared" si="15"/>
        <v>1.189207115002721</v>
      </c>
      <c r="O124">
        <f>VLOOKUP(A124,site_data_desc!$A$2:$M$380,3,0)</f>
        <v>0</v>
      </c>
      <c r="P124">
        <f>VLOOKUP(A124,site_data_desc!$A$2:$M$380,4,0)</f>
        <v>8.3025397999999997E-3</v>
      </c>
      <c r="Q124">
        <f>VLOOKUP(A124,site_data_desc!$A$2:$M$380,5,0)</f>
        <v>36.195399999999999</v>
      </c>
      <c r="R124">
        <f>VLOOKUP(A124,site_data_desc!$A$2:$M$380,6,0)</f>
        <v>30.5671</v>
      </c>
      <c r="S124">
        <f>VLOOKUP(A124,site_data_desc!$A$2:$M$380,7,0)</f>
        <v>2</v>
      </c>
      <c r="T124">
        <f>VLOOKUP(A124,site_data_desc!$A$2:$M$380,8,0)</f>
        <v>2.9440000000000001E-2</v>
      </c>
      <c r="U124">
        <f>VLOOKUP(A124,site_data_desc!$A$2:$M$380,9,0)</f>
        <v>2.7E-2</v>
      </c>
      <c r="V124">
        <f>VLOOKUP(A124,site_data_desc!$A$2:$M$380,10,0)</f>
        <v>0</v>
      </c>
      <c r="W124">
        <f>VLOOKUP(A124,site_data_desc!$A$2:$M$380,11,0)</f>
        <v>1</v>
      </c>
      <c r="X124">
        <f>VLOOKUP(A124,site_data_desc!$A$2:$M$380,12,0)</f>
        <v>0</v>
      </c>
      <c r="Y124">
        <f>VLOOKUP(A124,site_data_desc!$A$2:$M$380,13,0)</f>
        <v>0</v>
      </c>
      <c r="Z124" s="1">
        <f t="shared" si="16"/>
        <v>0.6490014810030611</v>
      </c>
      <c r="AA124" s="1" t="str">
        <f t="shared" si="17"/>
        <v>51-75% increase</v>
      </c>
      <c r="AB124" s="3">
        <f t="shared" si="18"/>
        <v>3</v>
      </c>
      <c r="AC124">
        <f t="shared" si="19"/>
        <v>0</v>
      </c>
    </row>
    <row r="125" spans="1:29" x14ac:dyDescent="0.3">
      <c r="A125" t="s">
        <v>11</v>
      </c>
      <c r="B125" s="1">
        <f>VLOOKUP(A125,welfare_data!$A$1:$C$379,2,0)</f>
        <v>946033.72480299999</v>
      </c>
      <c r="C125" s="1">
        <f>VLOOKUP(A125,welfare_data!$A$1:$C$379,3,0)</f>
        <v>1758665.82342</v>
      </c>
      <c r="D125" t="s">
        <v>372</v>
      </c>
      <c r="E125">
        <v>10.493</v>
      </c>
      <c r="F125">
        <v>56.277999999999899</v>
      </c>
      <c r="G125" t="str">
        <f t="shared" si="10"/>
        <v>&lt; 1 million</v>
      </c>
      <c r="H125" t="str">
        <f t="shared" si="10"/>
        <v>1,000,000 - 3,000,000</v>
      </c>
      <c r="I125">
        <f t="shared" si="11"/>
        <v>1</v>
      </c>
      <c r="J125">
        <f t="shared" si="11"/>
        <v>2</v>
      </c>
      <c r="K125">
        <f t="shared" si="12"/>
        <v>1.1472026904398771</v>
      </c>
      <c r="L125">
        <f t="shared" si="13"/>
        <v>1.189207115002721</v>
      </c>
      <c r="M125">
        <f t="shared" si="14"/>
        <v>1.3160740129524926</v>
      </c>
      <c r="N125">
        <f t="shared" si="15"/>
        <v>1.4142135623730949</v>
      </c>
      <c r="O125">
        <f>VLOOKUP(A125,site_data_desc!$A$2:$M$380,3,0)</f>
        <v>0</v>
      </c>
      <c r="P125">
        <f>VLOOKUP(A125,site_data_desc!$A$2:$M$380,4,0)</f>
        <v>7.7817595999999989E-2</v>
      </c>
      <c r="Q125">
        <f>VLOOKUP(A125,site_data_desc!$A$2:$M$380,5,0)</f>
        <v>69.465102999999999</v>
      </c>
      <c r="R125">
        <f>VLOOKUP(A125,site_data_desc!$A$2:$M$380,6,0)</f>
        <v>58.241402000000001</v>
      </c>
      <c r="S125">
        <f>VLOOKUP(A125,site_data_desc!$A$2:$M$380,7,0)</f>
        <v>1</v>
      </c>
      <c r="T125">
        <f>VLOOKUP(A125,site_data_desc!$A$2:$M$380,8,0)</f>
        <v>0.01</v>
      </c>
      <c r="U125">
        <f>VLOOKUP(A125,site_data_desc!$A$2:$M$380,9,0)</f>
        <v>0.01</v>
      </c>
      <c r="V125">
        <f>VLOOKUP(A125,site_data_desc!$A$2:$M$380,10,0)</f>
        <v>1</v>
      </c>
      <c r="W125">
        <f>VLOOKUP(A125,site_data_desc!$A$2:$M$380,11,0)</f>
        <v>0</v>
      </c>
      <c r="X125">
        <f>VLOOKUP(A125,site_data_desc!$A$2:$M$380,12,0)</f>
        <v>0</v>
      </c>
      <c r="Y125">
        <f>VLOOKUP(A125,site_data_desc!$A$2:$M$380,13,0)</f>
        <v>0</v>
      </c>
      <c r="Z125" s="1">
        <f t="shared" si="16"/>
        <v>0.85898850887818057</v>
      </c>
      <c r="AA125" s="1" t="str">
        <f t="shared" si="17"/>
        <v>75-100% increase</v>
      </c>
      <c r="AB125" s="3">
        <f t="shared" si="18"/>
        <v>4</v>
      </c>
      <c r="AC125">
        <f t="shared" si="19"/>
        <v>1</v>
      </c>
    </row>
    <row r="126" spans="1:29" x14ac:dyDescent="0.3">
      <c r="A126" t="s">
        <v>114</v>
      </c>
      <c r="B126" s="1">
        <f>VLOOKUP(A126,welfare_data!$A$1:$C$379,2,0)</f>
        <v>3821881.8797599999</v>
      </c>
      <c r="C126" s="1">
        <f>VLOOKUP(A126,welfare_data!$A$1:$C$379,3,0)</f>
        <v>6322892.9880499998</v>
      </c>
      <c r="D126" t="s">
        <v>372</v>
      </c>
      <c r="E126">
        <v>12.132</v>
      </c>
      <c r="F126">
        <v>54.820999999999898</v>
      </c>
      <c r="G126" t="str">
        <f t="shared" si="10"/>
        <v>3,000,000 - 10,000,000</v>
      </c>
      <c r="H126" t="str">
        <f t="shared" si="10"/>
        <v>3,000,000 - 10,000,000</v>
      </c>
      <c r="I126">
        <f t="shared" si="11"/>
        <v>3</v>
      </c>
      <c r="J126">
        <f t="shared" si="11"/>
        <v>3</v>
      </c>
      <c r="K126">
        <f t="shared" si="12"/>
        <v>1.5098036484771051</v>
      </c>
      <c r="L126">
        <f t="shared" si="13"/>
        <v>1.6817928305074288</v>
      </c>
      <c r="M126">
        <f t="shared" si="14"/>
        <v>1.5098036484771051</v>
      </c>
      <c r="N126">
        <f t="shared" si="15"/>
        <v>1.6817928305074288</v>
      </c>
      <c r="O126">
        <f>VLOOKUP(A126,site_data_desc!$A$2:$M$380,3,0)</f>
        <v>0</v>
      </c>
      <c r="P126">
        <f>VLOOKUP(A126,site_data_desc!$A$2:$M$380,4,0)</f>
        <v>1.13712E-2</v>
      </c>
      <c r="Q126">
        <f>VLOOKUP(A126,site_data_desc!$A$2:$M$380,5,0)</f>
        <v>36.363200999999997</v>
      </c>
      <c r="R126">
        <f>VLOOKUP(A126,site_data_desc!$A$2:$M$380,6,0)</f>
        <v>43.759498999999998</v>
      </c>
      <c r="S126">
        <f>VLOOKUP(A126,site_data_desc!$A$2:$M$380,7,0)</f>
        <v>2</v>
      </c>
      <c r="T126">
        <f>VLOOKUP(A126,site_data_desc!$A$2:$M$380,8,0)</f>
        <v>9.6329999999999999E-2</v>
      </c>
      <c r="U126">
        <f>VLOOKUP(A126,site_data_desc!$A$2:$M$380,9,0)</f>
        <v>5.0220000000000001E-2</v>
      </c>
      <c r="V126">
        <f>VLOOKUP(A126,site_data_desc!$A$2:$M$380,10,0)</f>
        <v>0</v>
      </c>
      <c r="W126">
        <f>VLOOKUP(A126,site_data_desc!$A$2:$M$380,11,0)</f>
        <v>1</v>
      </c>
      <c r="X126">
        <f>VLOOKUP(A126,site_data_desc!$A$2:$M$380,12,0)</f>
        <v>0</v>
      </c>
      <c r="Y126">
        <f>VLOOKUP(A126,site_data_desc!$A$2:$M$380,13,0)</f>
        <v>0</v>
      </c>
      <c r="Z126" s="1">
        <f t="shared" si="16"/>
        <v>0.65439257072148294</v>
      </c>
      <c r="AA126" s="1" t="str">
        <f t="shared" si="17"/>
        <v>51-75% increase</v>
      </c>
      <c r="AB126" s="3">
        <f t="shared" si="18"/>
        <v>3</v>
      </c>
      <c r="AC126">
        <f t="shared" si="19"/>
        <v>0</v>
      </c>
    </row>
    <row r="127" spans="1:29" x14ac:dyDescent="0.3">
      <c r="A127" t="s">
        <v>4</v>
      </c>
      <c r="B127" s="1">
        <f>VLOOKUP(A127,welfare_data!$A$1:$C$379,2,0)</f>
        <v>5214121.7334500002</v>
      </c>
      <c r="C127" s="1">
        <f>VLOOKUP(A127,welfare_data!$A$1:$C$379,3,0)</f>
        <v>4486497.0248299995</v>
      </c>
      <c r="D127" t="s">
        <v>372</v>
      </c>
      <c r="E127">
        <v>10.528</v>
      </c>
      <c r="F127">
        <v>57.335999999999899</v>
      </c>
      <c r="G127" t="str">
        <f t="shared" si="10"/>
        <v>3,000,000 - 10,000,000</v>
      </c>
      <c r="H127" t="str">
        <f t="shared" si="10"/>
        <v>3,000,000 - 10,000,000</v>
      </c>
      <c r="I127">
        <f t="shared" si="11"/>
        <v>3</v>
      </c>
      <c r="J127">
        <f t="shared" si="11"/>
        <v>3</v>
      </c>
      <c r="K127">
        <f t="shared" si="12"/>
        <v>1.5098036484771051</v>
      </c>
      <c r="L127">
        <f t="shared" si="13"/>
        <v>1.6817928305074288</v>
      </c>
      <c r="M127">
        <f t="shared" si="14"/>
        <v>1.5098036484771051</v>
      </c>
      <c r="N127">
        <f t="shared" si="15"/>
        <v>1.6817928305074288</v>
      </c>
      <c r="O127">
        <f>VLOOKUP(A127,site_data_desc!$A$2:$M$380,3,0)</f>
        <v>1</v>
      </c>
      <c r="P127">
        <f>VLOOKUP(A127,site_data_desc!$A$2:$M$380,4,0)</f>
        <v>0.44337200999999998</v>
      </c>
      <c r="Q127">
        <f>VLOOKUP(A127,site_data_desc!$A$2:$M$380,5,0)</f>
        <v>137.37100000000001</v>
      </c>
      <c r="R127">
        <f>VLOOKUP(A127,site_data_desc!$A$2:$M$380,6,0)</f>
        <v>112.254</v>
      </c>
      <c r="S127">
        <f>VLOOKUP(A127,site_data_desc!$A$2:$M$380,7,0)</f>
        <v>1</v>
      </c>
      <c r="T127">
        <f>VLOOKUP(A127,site_data_desc!$A$2:$M$380,8,0)</f>
        <v>0.1129</v>
      </c>
      <c r="U127">
        <f>VLOOKUP(A127,site_data_desc!$A$2:$M$380,9,0)</f>
        <v>3.6700000000000003E-2</v>
      </c>
      <c r="V127">
        <f>VLOOKUP(A127,site_data_desc!$A$2:$M$380,10,0)</f>
        <v>1</v>
      </c>
      <c r="W127">
        <f>VLOOKUP(A127,site_data_desc!$A$2:$M$380,11,0)</f>
        <v>0</v>
      </c>
      <c r="X127">
        <f>VLOOKUP(A127,site_data_desc!$A$2:$M$380,12,0)</f>
        <v>0</v>
      </c>
      <c r="Y127">
        <f>VLOOKUP(A127,site_data_desc!$A$2:$M$380,13,0)</f>
        <v>0</v>
      </c>
      <c r="Z127" s="1">
        <f t="shared" si="16"/>
        <v>-0.13954885325213862</v>
      </c>
      <c r="AA127" s="1" t="str">
        <f t="shared" si="17"/>
        <v>0-25% increase</v>
      </c>
      <c r="AB127" s="3">
        <f t="shared" si="18"/>
        <v>1</v>
      </c>
      <c r="AC127">
        <f t="shared" si="19"/>
        <v>0</v>
      </c>
    </row>
    <row r="128" spans="1:29" x14ac:dyDescent="0.3">
      <c r="A128" t="s">
        <v>126</v>
      </c>
      <c r="B128" s="1">
        <f>VLOOKUP(A128,welfare_data!$A$1:$C$379,2,0)</f>
        <v>75154531.967199996</v>
      </c>
      <c r="C128" s="1">
        <f>VLOOKUP(A128,welfare_data!$A$1:$C$379,3,0)</f>
        <v>69741511.724600002</v>
      </c>
      <c r="D128" t="s">
        <v>373</v>
      </c>
      <c r="E128">
        <v>24.724</v>
      </c>
      <c r="F128">
        <v>59.473999999999897</v>
      </c>
      <c r="G128" t="str">
        <f t="shared" si="10"/>
        <v>70,000,000 - 150,000,000</v>
      </c>
      <c r="H128" t="str">
        <f t="shared" si="10"/>
        <v>30,000,000 - 70,000,000</v>
      </c>
      <c r="I128">
        <f t="shared" si="11"/>
        <v>6</v>
      </c>
      <c r="J128">
        <f t="shared" si="11"/>
        <v>5</v>
      </c>
      <c r="K128">
        <f t="shared" si="12"/>
        <v>2.2795070569547784</v>
      </c>
      <c r="L128">
        <f t="shared" si="13"/>
        <v>2.8284271247461894</v>
      </c>
      <c r="M128">
        <f t="shared" si="14"/>
        <v>1.9870133464215782</v>
      </c>
      <c r="N128">
        <f t="shared" si="15"/>
        <v>2.3784142300054416</v>
      </c>
      <c r="O128">
        <f>VLOOKUP(A128,site_data_desc!$A$2:$M$380,3,0)</f>
        <v>1</v>
      </c>
      <c r="P128">
        <f>VLOOKUP(A128,site_data_desc!$A$2:$M$380,4,0)</f>
        <v>0.95723798000000004</v>
      </c>
      <c r="Q128">
        <f>VLOOKUP(A128,site_data_desc!$A$2:$M$380,5,0)</f>
        <v>3105.45</v>
      </c>
      <c r="R128">
        <f>VLOOKUP(A128,site_data_desc!$A$2:$M$380,6,0)</f>
        <v>2118.1298999999999</v>
      </c>
      <c r="S128">
        <f>VLOOKUP(A128,site_data_desc!$A$2:$M$380,7,0)</f>
        <v>1</v>
      </c>
      <c r="T128">
        <f>VLOOKUP(A128,site_data_desc!$A$2:$M$380,8,0)</f>
        <v>4.6600000000000001E-3</v>
      </c>
      <c r="U128">
        <f>VLOOKUP(A128,site_data_desc!$A$2:$M$380,9,0)</f>
        <v>1.6160000000000001E-2</v>
      </c>
      <c r="V128">
        <f>VLOOKUP(A128,site_data_desc!$A$2:$M$380,10,0)</f>
        <v>1</v>
      </c>
      <c r="W128">
        <f>VLOOKUP(A128,site_data_desc!$A$2:$M$380,11,0)</f>
        <v>0</v>
      </c>
      <c r="X128">
        <f>VLOOKUP(A128,site_data_desc!$A$2:$M$380,12,0)</f>
        <v>0</v>
      </c>
      <c r="Y128">
        <f>VLOOKUP(A128,site_data_desc!$A$2:$M$380,13,0)</f>
        <v>0</v>
      </c>
      <c r="Z128" s="1">
        <f t="shared" si="16"/>
        <v>-7.202520062213176E-2</v>
      </c>
      <c r="AA128" s="1" t="str">
        <f t="shared" si="17"/>
        <v>0-25% increase</v>
      </c>
      <c r="AB128" s="3">
        <f t="shared" si="18"/>
        <v>1</v>
      </c>
      <c r="AC128">
        <f t="shared" si="19"/>
        <v>0</v>
      </c>
    </row>
    <row r="129" spans="1:29" x14ac:dyDescent="0.3">
      <c r="A129" t="s">
        <v>127</v>
      </c>
      <c r="B129" s="1">
        <f>VLOOKUP(A129,welfare_data!$A$1:$C$379,2,0)</f>
        <v>1768591.0376899999</v>
      </c>
      <c r="C129" s="1">
        <f>VLOOKUP(A129,welfare_data!$A$1:$C$379,3,0)</f>
        <v>3496736.6427799999</v>
      </c>
      <c r="D129" t="s">
        <v>373</v>
      </c>
      <c r="E129">
        <v>25.966000000000001</v>
      </c>
      <c r="F129">
        <v>59.582000000000001</v>
      </c>
      <c r="G129" t="str">
        <f t="shared" si="10"/>
        <v>1,000,000 - 3,000,000</v>
      </c>
      <c r="H129" t="str">
        <f t="shared" si="10"/>
        <v>3,000,000 - 10,000,000</v>
      </c>
      <c r="I129">
        <f t="shared" si="11"/>
        <v>2</v>
      </c>
      <c r="J129">
        <f t="shared" si="11"/>
        <v>3</v>
      </c>
      <c r="K129">
        <f t="shared" si="12"/>
        <v>1.3160740129524926</v>
      </c>
      <c r="L129">
        <f t="shared" si="13"/>
        <v>1.4142135623730949</v>
      </c>
      <c r="M129">
        <f t="shared" si="14"/>
        <v>1.5098036484771051</v>
      </c>
      <c r="N129">
        <f t="shared" si="15"/>
        <v>1.6817928305074288</v>
      </c>
      <c r="O129">
        <f>VLOOKUP(A129,site_data_desc!$A$2:$M$380,3,0)</f>
        <v>0</v>
      </c>
      <c r="P129">
        <f>VLOOKUP(A129,site_data_desc!$A$2:$M$380,4,0)</f>
        <v>2.3935498999999999E-2</v>
      </c>
      <c r="Q129">
        <f>VLOOKUP(A129,site_data_desc!$A$2:$M$380,5,0)</f>
        <v>8.7638797999999998</v>
      </c>
      <c r="R129">
        <f>VLOOKUP(A129,site_data_desc!$A$2:$M$380,6,0)</f>
        <v>7.5805898000000003</v>
      </c>
      <c r="S129">
        <f>VLOOKUP(A129,site_data_desc!$A$2:$M$380,7,0)</f>
        <v>1</v>
      </c>
      <c r="T129">
        <f>VLOOKUP(A129,site_data_desc!$A$2:$M$380,8,0)</f>
        <v>3.3750000000000002E-2</v>
      </c>
      <c r="U129">
        <f>VLOOKUP(A129,site_data_desc!$A$2:$M$380,9,0)</f>
        <v>8.0000000000000002E-3</v>
      </c>
      <c r="V129">
        <f>VLOOKUP(A129,site_data_desc!$A$2:$M$380,10,0)</f>
        <v>1</v>
      </c>
      <c r="W129">
        <f>VLOOKUP(A129,site_data_desc!$A$2:$M$380,11,0)</f>
        <v>0</v>
      </c>
      <c r="X129">
        <f>VLOOKUP(A129,site_data_desc!$A$2:$M$380,12,0)</f>
        <v>0</v>
      </c>
      <c r="Y129">
        <f>VLOOKUP(A129,site_data_desc!$A$2:$M$380,13,0)</f>
        <v>0</v>
      </c>
      <c r="Z129" s="1">
        <f t="shared" si="16"/>
        <v>0.97713126905085601</v>
      </c>
      <c r="AA129" s="1" t="str">
        <f t="shared" si="17"/>
        <v>75-100% increase</v>
      </c>
      <c r="AB129" s="3">
        <f t="shared" si="18"/>
        <v>4</v>
      </c>
      <c r="AC129">
        <f t="shared" si="19"/>
        <v>1</v>
      </c>
    </row>
    <row r="130" spans="1:29" x14ac:dyDescent="0.3">
      <c r="A130" t="s">
        <v>128</v>
      </c>
      <c r="B130" s="1">
        <f>VLOOKUP(A130,welfare_data!$A$1:$C$379,2,0)</f>
        <v>1064605.8375299999</v>
      </c>
      <c r="C130" s="1">
        <f>VLOOKUP(A130,welfare_data!$A$1:$C$379,3,0)</f>
        <v>2053337.96997</v>
      </c>
      <c r="D130" t="s">
        <v>373</v>
      </c>
      <c r="E130">
        <v>23.52</v>
      </c>
      <c r="F130">
        <v>58.954000000000001</v>
      </c>
      <c r="G130" t="str">
        <f t="shared" si="10"/>
        <v>1,000,000 - 3,000,000</v>
      </c>
      <c r="H130" t="str">
        <f t="shared" si="10"/>
        <v>1,000,000 - 3,000,000</v>
      </c>
      <c r="I130">
        <f t="shared" si="11"/>
        <v>2</v>
      </c>
      <c r="J130">
        <f t="shared" si="11"/>
        <v>2</v>
      </c>
      <c r="K130">
        <f t="shared" si="12"/>
        <v>1.3160740129524926</v>
      </c>
      <c r="L130">
        <f t="shared" si="13"/>
        <v>1.4142135623730949</v>
      </c>
      <c r="M130">
        <f t="shared" si="14"/>
        <v>1.3160740129524926</v>
      </c>
      <c r="N130">
        <f t="shared" si="15"/>
        <v>1.4142135623730949</v>
      </c>
      <c r="O130">
        <f>VLOOKUP(A130,site_data_desc!$A$2:$M$380,3,0)</f>
        <v>0</v>
      </c>
      <c r="P130">
        <f>VLOOKUP(A130,site_data_desc!$A$2:$M$380,4,0)</f>
        <v>0.79603301999999998</v>
      </c>
      <c r="Q130">
        <f>VLOOKUP(A130,site_data_desc!$A$2:$M$380,5,0)</f>
        <v>175.59800999999999</v>
      </c>
      <c r="R130">
        <f>VLOOKUP(A130,site_data_desc!$A$2:$M$380,6,0)</f>
        <v>64.731796000000003</v>
      </c>
      <c r="S130">
        <f>VLOOKUP(A130,site_data_desc!$A$2:$M$380,7,0)</f>
        <v>2</v>
      </c>
      <c r="T130">
        <f>VLOOKUP(A130,site_data_desc!$A$2:$M$380,8,0)</f>
        <v>3.542E-2</v>
      </c>
      <c r="U130">
        <f>VLOOKUP(A130,site_data_desc!$A$2:$M$380,9,0)</f>
        <v>2.6800000000000001E-2</v>
      </c>
      <c r="V130">
        <f>VLOOKUP(A130,site_data_desc!$A$2:$M$380,10,0)</f>
        <v>0</v>
      </c>
      <c r="W130">
        <f>VLOOKUP(A130,site_data_desc!$A$2:$M$380,11,0)</f>
        <v>1</v>
      </c>
      <c r="X130">
        <f>VLOOKUP(A130,site_data_desc!$A$2:$M$380,12,0)</f>
        <v>0</v>
      </c>
      <c r="Y130">
        <f>VLOOKUP(A130,site_data_desc!$A$2:$M$380,13,0)</f>
        <v>0</v>
      </c>
      <c r="Z130" s="1">
        <f t="shared" si="16"/>
        <v>0.92873070725778195</v>
      </c>
      <c r="AA130" s="1" t="str">
        <f t="shared" si="17"/>
        <v>75-100% increase</v>
      </c>
      <c r="AB130" s="3">
        <f t="shared" si="18"/>
        <v>4</v>
      </c>
      <c r="AC130">
        <f t="shared" si="19"/>
        <v>0</v>
      </c>
    </row>
    <row r="131" spans="1:29" x14ac:dyDescent="0.3">
      <c r="A131" t="s">
        <v>129</v>
      </c>
      <c r="B131" s="1">
        <f>VLOOKUP(A131,welfare_data!$A$1:$C$379,2,0)</f>
        <v>6945960.9669899996</v>
      </c>
      <c r="C131" s="1">
        <f>VLOOKUP(A131,welfare_data!$A$1:$C$379,3,0)</f>
        <v>13172871.7852</v>
      </c>
      <c r="D131" t="s">
        <v>373</v>
      </c>
      <c r="E131">
        <v>24.498000000000001</v>
      </c>
      <c r="F131">
        <v>58.372</v>
      </c>
      <c r="G131" t="str">
        <f t="shared" ref="G131:H194" si="20">IF(B131&lt;=1000000,"&lt; 1 million",IF(B131&lt;=3000000,"1,000,000 - 3,000,000",IF(B131&lt;=10000000,"3,000,000 - 10,000,000",IF(B131&lt;=30000000,"10,000,000 - 30,000,000",IF(B131&lt;=70000000,"30,000,000 - 70,000,000",IF(B131&lt;=150000000,"70,000,000 - 150,000,000",IF(B131&lt;=400000000,"150,000,000 - 400,000,000","&gt; 400 million")))))))</f>
        <v>3,000,000 - 10,000,000</v>
      </c>
      <c r="H131" t="str">
        <f t="shared" si="20"/>
        <v>10,000,000 - 30,000,000</v>
      </c>
      <c r="I131">
        <f t="shared" ref="I131:J194" si="21">IF(B131&lt;=1000000,1,IF(B131&lt;=3000000,2,IF(B131&lt;=10000000,3,IF(B131&lt;=30000000,4,IF(B131&lt;=70000000,5,IF(B131&lt;=150000000,6,IF(B131&lt;=400000000,7,8)))))))</f>
        <v>3</v>
      </c>
      <c r="J131">
        <f t="shared" si="21"/>
        <v>4</v>
      </c>
      <c r="K131">
        <f t="shared" ref="K131:K194" si="22">(3^(1/8))^I131</f>
        <v>1.5098036484771051</v>
      </c>
      <c r="L131">
        <f t="shared" ref="L131:L194" si="23">(4^(1/8))^I131</f>
        <v>1.6817928305074288</v>
      </c>
      <c r="M131">
        <f t="shared" ref="M131:M194" si="24">(3^(1/8))^J131</f>
        <v>1.7320508075688776</v>
      </c>
      <c r="N131">
        <f t="shared" ref="N131:N194" si="25">(4^(1/8))^J131</f>
        <v>1.9999999999999996</v>
      </c>
      <c r="O131">
        <f>VLOOKUP(A131,site_data_desc!$A$2:$M$380,3,0)</f>
        <v>0</v>
      </c>
      <c r="P131">
        <f>VLOOKUP(A131,site_data_desc!$A$2:$M$380,4,0)</f>
        <v>1.6576300000000002</v>
      </c>
      <c r="Q131">
        <f>VLOOKUP(A131,site_data_desc!$A$2:$M$380,5,0)</f>
        <v>753.72400000000005</v>
      </c>
      <c r="R131">
        <f>VLOOKUP(A131,site_data_desc!$A$2:$M$380,6,0)</f>
        <v>276.46499999999997</v>
      </c>
      <c r="S131">
        <f>VLOOKUP(A131,site_data_desc!$A$2:$M$380,7,0)</f>
        <v>1</v>
      </c>
      <c r="T131">
        <f>VLOOKUP(A131,site_data_desc!$A$2:$M$380,8,0)</f>
        <v>0.1895</v>
      </c>
      <c r="U131">
        <f>VLOOKUP(A131,site_data_desc!$A$2:$M$380,9,0)</f>
        <v>3.116E-2</v>
      </c>
      <c r="V131">
        <f>VLOOKUP(A131,site_data_desc!$A$2:$M$380,10,0)</f>
        <v>1</v>
      </c>
      <c r="W131">
        <f>VLOOKUP(A131,site_data_desc!$A$2:$M$380,11,0)</f>
        <v>0</v>
      </c>
      <c r="X131">
        <f>VLOOKUP(A131,site_data_desc!$A$2:$M$380,12,0)</f>
        <v>0</v>
      </c>
      <c r="Y131">
        <f>VLOOKUP(A131,site_data_desc!$A$2:$M$380,13,0)</f>
        <v>0</v>
      </c>
      <c r="Z131" s="1">
        <f t="shared" ref="Z131:Z194" si="26">(C131-B131)/B131</f>
        <v>0.89647938532951521</v>
      </c>
      <c r="AA131" s="1" t="str">
        <f t="shared" ref="AA131:AA194" si="27">IF(Z131&lt;0.25,"0-25% increase",IF(Z131&lt;0.5,"26-50% increase",IF(Z131&lt;0.75,"51-75% increase",IF(Z131&lt;1,"75-100% increase",IF(Z131&lt;1.25,"101-125% increase","over 125% increase")))))</f>
        <v>75-100% increase</v>
      </c>
      <c r="AB131" s="3">
        <f t="shared" ref="AB131:AB194" si="28">IF(Z131&lt;0.25,1,IF(Z131&lt;0.5,2,IF(Z131&lt;0.75,3,IF(Z131&lt;1,4,IF(Z131&lt;1.25,5,6)))))</f>
        <v>4</v>
      </c>
      <c r="AC131">
        <f t="shared" ref="AC131:AC194" si="29">IF(AND(O131=0,S131=1,Z131&gt;0),1,0)</f>
        <v>1</v>
      </c>
    </row>
    <row r="132" spans="1:29" x14ac:dyDescent="0.3">
      <c r="A132" t="s">
        <v>130</v>
      </c>
      <c r="B132" s="1">
        <f>VLOOKUP(A132,welfare_data!$A$1:$C$379,2,0)</f>
        <v>825171.73238299997</v>
      </c>
      <c r="C132" s="1">
        <f>VLOOKUP(A132,welfare_data!$A$1:$C$379,3,0)</f>
        <v>1498191.64111</v>
      </c>
      <c r="D132" t="s">
        <v>373</v>
      </c>
      <c r="E132">
        <v>22.4759999999999</v>
      </c>
      <c r="F132">
        <v>58.244999999999898</v>
      </c>
      <c r="G132" t="str">
        <f t="shared" si="20"/>
        <v>&lt; 1 million</v>
      </c>
      <c r="H132" t="str">
        <f t="shared" si="20"/>
        <v>1,000,000 - 3,000,000</v>
      </c>
      <c r="I132">
        <f t="shared" si="21"/>
        <v>1</v>
      </c>
      <c r="J132">
        <f t="shared" si="21"/>
        <v>2</v>
      </c>
      <c r="K132">
        <f t="shared" si="22"/>
        <v>1.1472026904398771</v>
      </c>
      <c r="L132">
        <f t="shared" si="23"/>
        <v>1.189207115002721</v>
      </c>
      <c r="M132">
        <f t="shared" si="24"/>
        <v>1.3160740129524926</v>
      </c>
      <c r="N132">
        <f t="shared" si="25"/>
        <v>1.4142135623730949</v>
      </c>
      <c r="O132">
        <f>VLOOKUP(A132,site_data_desc!$A$2:$M$380,3,0)</f>
        <v>0</v>
      </c>
      <c r="P132">
        <f>VLOOKUP(A132,site_data_desc!$A$2:$M$380,4,0)</f>
        <v>0.64916498</v>
      </c>
      <c r="Q132">
        <f>VLOOKUP(A132,site_data_desc!$A$2:$M$380,5,0)</f>
        <v>189.7</v>
      </c>
      <c r="R132">
        <f>VLOOKUP(A132,site_data_desc!$A$2:$M$380,6,0)</f>
        <v>81.227203000000003</v>
      </c>
      <c r="S132">
        <f>VLOOKUP(A132,site_data_desc!$A$2:$M$380,7,0)</f>
        <v>1</v>
      </c>
      <c r="T132">
        <f>VLOOKUP(A132,site_data_desc!$A$2:$M$380,8,0)</f>
        <v>4.2000000000000003E-2</v>
      </c>
      <c r="U132">
        <f>VLOOKUP(A132,site_data_desc!$A$2:$M$380,9,0)</f>
        <v>0.13316</v>
      </c>
      <c r="V132">
        <f>VLOOKUP(A132,site_data_desc!$A$2:$M$380,10,0)</f>
        <v>1</v>
      </c>
      <c r="W132">
        <f>VLOOKUP(A132,site_data_desc!$A$2:$M$380,11,0)</f>
        <v>0</v>
      </c>
      <c r="X132">
        <f>VLOOKUP(A132,site_data_desc!$A$2:$M$380,12,0)</f>
        <v>0</v>
      </c>
      <c r="Y132">
        <f>VLOOKUP(A132,site_data_desc!$A$2:$M$380,13,0)</f>
        <v>0</v>
      </c>
      <c r="Z132" s="1">
        <f t="shared" si="26"/>
        <v>0.81561192939001537</v>
      </c>
      <c r="AA132" s="1" t="str">
        <f t="shared" si="27"/>
        <v>75-100% increase</v>
      </c>
      <c r="AB132" s="3">
        <f t="shared" si="28"/>
        <v>4</v>
      </c>
      <c r="AC132">
        <f t="shared" si="29"/>
        <v>1</v>
      </c>
    </row>
    <row r="133" spans="1:29" x14ac:dyDescent="0.3">
      <c r="A133" t="s">
        <v>131</v>
      </c>
      <c r="B133" s="1">
        <f>VLOOKUP(A133,welfare_data!$A$1:$C$379,2,0)</f>
        <v>38176236.20042</v>
      </c>
      <c r="C133" s="1">
        <f>VLOOKUP(A133,welfare_data!$A$1:$C$379,3,0)</f>
        <v>47561637.438960001</v>
      </c>
      <c r="D133" t="s">
        <v>374</v>
      </c>
      <c r="E133">
        <v>24.626000000000001</v>
      </c>
      <c r="F133">
        <v>60.154000000000003</v>
      </c>
      <c r="G133" t="str">
        <f t="shared" si="20"/>
        <v>30,000,000 - 70,000,000</v>
      </c>
      <c r="H133" t="str">
        <f t="shared" si="20"/>
        <v>30,000,000 - 70,000,000</v>
      </c>
      <c r="I133">
        <f t="shared" si="21"/>
        <v>5</v>
      </c>
      <c r="J133">
        <f t="shared" si="21"/>
        <v>5</v>
      </c>
      <c r="K133">
        <f t="shared" si="22"/>
        <v>1.9870133464215782</v>
      </c>
      <c r="L133">
        <f t="shared" si="23"/>
        <v>2.3784142300054416</v>
      </c>
      <c r="M133">
        <f t="shared" si="24"/>
        <v>1.9870133464215782</v>
      </c>
      <c r="N133">
        <f t="shared" si="25"/>
        <v>2.3784142300054416</v>
      </c>
      <c r="O133">
        <f>VLOOKUP(A133,site_data_desc!$A$2:$M$380,3,0)</f>
        <v>0</v>
      </c>
      <c r="P133">
        <f>VLOOKUP(A133,site_data_desc!$A$2:$M$380,4,0)</f>
        <v>1.03149</v>
      </c>
      <c r="Q133">
        <f>VLOOKUP(A133,site_data_desc!$A$2:$M$380,5,0)</f>
        <v>720.76702999999998</v>
      </c>
      <c r="R133">
        <f>VLOOKUP(A133,site_data_desc!$A$2:$M$380,6,0)</f>
        <v>643.99199999999996</v>
      </c>
      <c r="S133">
        <f>VLOOKUP(A133,site_data_desc!$A$2:$M$380,7,0)</f>
        <v>1</v>
      </c>
      <c r="T133">
        <f>VLOOKUP(A133,site_data_desc!$A$2:$M$380,8,0)</f>
        <v>6.4999999999999997E-3</v>
      </c>
      <c r="U133">
        <f>VLOOKUP(A133,site_data_desc!$A$2:$M$380,9,0)</f>
        <v>4.4999999999999997E-3</v>
      </c>
      <c r="V133">
        <f>VLOOKUP(A133,site_data_desc!$A$2:$M$380,10,0)</f>
        <v>1</v>
      </c>
      <c r="W133">
        <f>VLOOKUP(A133,site_data_desc!$A$2:$M$380,11,0)</f>
        <v>0</v>
      </c>
      <c r="X133">
        <f>VLOOKUP(A133,site_data_desc!$A$2:$M$380,12,0)</f>
        <v>0</v>
      </c>
      <c r="Y133">
        <f>VLOOKUP(A133,site_data_desc!$A$2:$M$380,13,0)</f>
        <v>0</v>
      </c>
      <c r="Z133" s="1">
        <f t="shared" si="26"/>
        <v>0.24584406878844559</v>
      </c>
      <c r="AA133" s="1" t="str">
        <f t="shared" si="27"/>
        <v>0-25% increase</v>
      </c>
      <c r="AB133" s="3">
        <f t="shared" si="28"/>
        <v>1</v>
      </c>
      <c r="AC133">
        <f t="shared" si="29"/>
        <v>1</v>
      </c>
    </row>
    <row r="134" spans="1:29" x14ac:dyDescent="0.3">
      <c r="A134" t="s">
        <v>133</v>
      </c>
      <c r="B134" s="1">
        <f>VLOOKUP(A134,welfare_data!$A$1:$C$379,2,0)</f>
        <v>10257343.3243</v>
      </c>
      <c r="C134" s="1">
        <f>VLOOKUP(A134,welfare_data!$A$1:$C$379,3,0)</f>
        <v>12719291.902100001</v>
      </c>
      <c r="D134" t="s">
        <v>374</v>
      </c>
      <c r="E134">
        <v>22.960999999999899</v>
      </c>
      <c r="F134">
        <v>59.844000000000001</v>
      </c>
      <c r="G134" t="str">
        <f t="shared" si="20"/>
        <v>10,000,000 - 30,000,000</v>
      </c>
      <c r="H134" t="str">
        <f t="shared" si="20"/>
        <v>10,000,000 - 30,000,000</v>
      </c>
      <c r="I134">
        <f t="shared" si="21"/>
        <v>4</v>
      </c>
      <c r="J134">
        <f t="shared" si="21"/>
        <v>4</v>
      </c>
      <c r="K134">
        <f t="shared" si="22"/>
        <v>1.7320508075688776</v>
      </c>
      <c r="L134">
        <f t="shared" si="23"/>
        <v>1.9999999999999996</v>
      </c>
      <c r="M134">
        <f t="shared" si="24"/>
        <v>1.7320508075688776</v>
      </c>
      <c r="N134">
        <f t="shared" si="25"/>
        <v>1.9999999999999996</v>
      </c>
      <c r="O134">
        <f>VLOOKUP(A134,site_data_desc!$A$2:$M$380,3,0)</f>
        <v>0</v>
      </c>
      <c r="P134">
        <f>VLOOKUP(A134,site_data_desc!$A$2:$M$380,4,0)</f>
        <v>1.1827999999999999</v>
      </c>
      <c r="Q134">
        <f>VLOOKUP(A134,site_data_desc!$A$2:$M$380,5,0)</f>
        <v>551.93298000000004</v>
      </c>
      <c r="R134">
        <f>VLOOKUP(A134,site_data_desc!$A$2:$M$380,6,0)</f>
        <v>227.71700000000001</v>
      </c>
      <c r="S134">
        <f>VLOOKUP(A134,site_data_desc!$A$2:$M$380,7,0)</f>
        <v>1</v>
      </c>
      <c r="T134">
        <f>VLOOKUP(A134,site_data_desc!$A$2:$M$380,8,0)</f>
        <v>8.0000000000000002E-3</v>
      </c>
      <c r="U134">
        <f>VLOOKUP(A134,site_data_desc!$A$2:$M$380,9,0)</f>
        <v>1.75E-3</v>
      </c>
      <c r="V134">
        <f>VLOOKUP(A134,site_data_desc!$A$2:$M$380,10,0)</f>
        <v>1</v>
      </c>
      <c r="W134">
        <f>VLOOKUP(A134,site_data_desc!$A$2:$M$380,11,0)</f>
        <v>0</v>
      </c>
      <c r="X134">
        <f>VLOOKUP(A134,site_data_desc!$A$2:$M$380,12,0)</f>
        <v>0</v>
      </c>
      <c r="Y134">
        <f>VLOOKUP(A134,site_data_desc!$A$2:$M$380,13,0)</f>
        <v>0</v>
      </c>
      <c r="Z134" s="1">
        <f t="shared" si="26"/>
        <v>0.24001815089561826</v>
      </c>
      <c r="AA134" s="1" t="str">
        <f t="shared" si="27"/>
        <v>0-25% increase</v>
      </c>
      <c r="AB134" s="3">
        <f t="shared" si="28"/>
        <v>1</v>
      </c>
      <c r="AC134">
        <f t="shared" si="29"/>
        <v>1</v>
      </c>
    </row>
    <row r="135" spans="1:29" x14ac:dyDescent="0.3">
      <c r="A135" t="s">
        <v>134</v>
      </c>
      <c r="B135" s="1">
        <f>VLOOKUP(A135,welfare_data!$A$1:$C$379,2,0)</f>
        <v>731623284.96819997</v>
      </c>
      <c r="C135" s="1">
        <f>VLOOKUP(A135,welfare_data!$A$1:$C$379,3,0)</f>
        <v>916000837.14139998</v>
      </c>
      <c r="D135" t="s">
        <v>374</v>
      </c>
      <c r="E135">
        <v>24.905999999999899</v>
      </c>
      <c r="F135">
        <v>60.1739999999999</v>
      </c>
      <c r="G135" t="str">
        <f t="shared" si="20"/>
        <v>&gt; 400 million</v>
      </c>
      <c r="H135" t="str">
        <f t="shared" si="20"/>
        <v>&gt; 400 million</v>
      </c>
      <c r="I135">
        <f t="shared" si="21"/>
        <v>8</v>
      </c>
      <c r="J135">
        <f t="shared" si="21"/>
        <v>8</v>
      </c>
      <c r="K135">
        <f t="shared" si="22"/>
        <v>3.0000000000000013</v>
      </c>
      <c r="L135">
        <f t="shared" si="23"/>
        <v>3.9999999999999982</v>
      </c>
      <c r="M135">
        <f t="shared" si="24"/>
        <v>3.0000000000000013</v>
      </c>
      <c r="N135">
        <f t="shared" si="25"/>
        <v>3.9999999999999982</v>
      </c>
      <c r="O135">
        <f>VLOOKUP(A135,site_data_desc!$A$2:$M$380,3,0)</f>
        <v>0</v>
      </c>
      <c r="P135">
        <f>VLOOKUP(A135,site_data_desc!$A$2:$M$380,4,0)</f>
        <v>2.7519499999999999</v>
      </c>
      <c r="Q135">
        <f>VLOOKUP(A135,site_data_desc!$A$2:$M$380,5,0)</f>
        <v>2174.4699999999998</v>
      </c>
      <c r="R135">
        <f>VLOOKUP(A135,site_data_desc!$A$2:$M$380,6,0)</f>
        <v>2037.28</v>
      </c>
      <c r="S135">
        <f>VLOOKUP(A135,site_data_desc!$A$2:$M$380,7,0)</f>
        <v>1</v>
      </c>
      <c r="T135">
        <f>VLOOKUP(A135,site_data_desc!$A$2:$M$380,8,0)</f>
        <v>2.283E-2</v>
      </c>
      <c r="U135">
        <f>VLOOKUP(A135,site_data_desc!$A$2:$M$380,9,0)</f>
        <v>1.383E-2</v>
      </c>
      <c r="V135">
        <f>VLOOKUP(A135,site_data_desc!$A$2:$M$380,10,0)</f>
        <v>1</v>
      </c>
      <c r="W135">
        <f>VLOOKUP(A135,site_data_desc!$A$2:$M$380,11,0)</f>
        <v>0</v>
      </c>
      <c r="X135">
        <f>VLOOKUP(A135,site_data_desc!$A$2:$M$380,12,0)</f>
        <v>0</v>
      </c>
      <c r="Y135">
        <f>VLOOKUP(A135,site_data_desc!$A$2:$M$380,13,0)</f>
        <v>0</v>
      </c>
      <c r="Z135" s="1">
        <f t="shared" si="26"/>
        <v>0.25201159662546002</v>
      </c>
      <c r="AA135" s="1" t="str">
        <f t="shared" si="27"/>
        <v>26-50% increase</v>
      </c>
      <c r="AB135" s="3">
        <f t="shared" si="28"/>
        <v>2</v>
      </c>
      <c r="AC135">
        <f t="shared" si="29"/>
        <v>1</v>
      </c>
    </row>
    <row r="136" spans="1:29" x14ac:dyDescent="0.3">
      <c r="A136" t="s">
        <v>135</v>
      </c>
      <c r="B136" s="1">
        <f>VLOOKUP(A136,welfare_data!$A$1:$C$379,2,0)</f>
        <v>1384175.0707700001</v>
      </c>
      <c r="C136" s="1">
        <f>VLOOKUP(A136,welfare_data!$A$1:$C$379,3,0)</f>
        <v>1723990.259414</v>
      </c>
      <c r="D136" t="s">
        <v>374</v>
      </c>
      <c r="E136">
        <v>24.8569999999999</v>
      </c>
      <c r="F136">
        <v>60.201000000000001</v>
      </c>
      <c r="G136" t="str">
        <f t="shared" si="20"/>
        <v>1,000,000 - 3,000,000</v>
      </c>
      <c r="H136" t="str">
        <f t="shared" si="20"/>
        <v>1,000,000 - 3,000,000</v>
      </c>
      <c r="I136">
        <f t="shared" si="21"/>
        <v>2</v>
      </c>
      <c r="J136">
        <f t="shared" si="21"/>
        <v>2</v>
      </c>
      <c r="K136">
        <f t="shared" si="22"/>
        <v>1.3160740129524926</v>
      </c>
      <c r="L136">
        <f t="shared" si="23"/>
        <v>1.4142135623730949</v>
      </c>
      <c r="M136">
        <f t="shared" si="24"/>
        <v>1.3160740129524926</v>
      </c>
      <c r="N136">
        <f t="shared" si="25"/>
        <v>1.4142135623730949</v>
      </c>
      <c r="O136">
        <f>VLOOKUP(A136,site_data_desc!$A$2:$M$380,3,0)</f>
        <v>0</v>
      </c>
      <c r="P136">
        <f>VLOOKUP(A136,site_data_desc!$A$2:$M$380,4,0)</f>
        <v>2.2059099</v>
      </c>
      <c r="Q136">
        <f>VLOOKUP(A136,site_data_desc!$A$2:$M$380,5,0)</f>
        <v>2585.3301000000001</v>
      </c>
      <c r="R136">
        <f>VLOOKUP(A136,site_data_desc!$A$2:$M$380,6,0)</f>
        <v>2031.7</v>
      </c>
      <c r="S136">
        <f>VLOOKUP(A136,site_data_desc!$A$2:$M$380,7,0)</f>
        <v>1</v>
      </c>
      <c r="T136">
        <f>VLOOKUP(A136,site_data_desc!$A$2:$M$380,8,0)</f>
        <v>1.7999999999999999E-2</v>
      </c>
      <c r="U136">
        <f>VLOOKUP(A136,site_data_desc!$A$2:$M$380,9,0)</f>
        <v>1.2500000000000001E-2</v>
      </c>
      <c r="V136">
        <f>VLOOKUP(A136,site_data_desc!$A$2:$M$380,10,0)</f>
        <v>1</v>
      </c>
      <c r="W136">
        <f>VLOOKUP(A136,site_data_desc!$A$2:$M$380,11,0)</f>
        <v>0</v>
      </c>
      <c r="X136">
        <f>VLOOKUP(A136,site_data_desc!$A$2:$M$380,12,0)</f>
        <v>0</v>
      </c>
      <c r="Y136">
        <f>VLOOKUP(A136,site_data_desc!$A$2:$M$380,13,0)</f>
        <v>0</v>
      </c>
      <c r="Z136" s="1">
        <f t="shared" si="26"/>
        <v>0.24550015082627136</v>
      </c>
      <c r="AA136" s="1" t="str">
        <f t="shared" si="27"/>
        <v>0-25% increase</v>
      </c>
      <c r="AB136" s="3">
        <f t="shared" si="28"/>
        <v>1</v>
      </c>
      <c r="AC136">
        <f t="shared" si="29"/>
        <v>1</v>
      </c>
    </row>
    <row r="137" spans="1:29" x14ac:dyDescent="0.3">
      <c r="A137" t="s">
        <v>136</v>
      </c>
      <c r="B137" s="1">
        <f>VLOOKUP(A137,welfare_data!$A$1:$C$379,2,0)</f>
        <v>5390729.9760849997</v>
      </c>
      <c r="C137" s="1">
        <f>VLOOKUP(A137,welfare_data!$A$1:$C$379,3,0)</f>
        <v>6718295.0284289997</v>
      </c>
      <c r="D137" t="s">
        <v>374</v>
      </c>
      <c r="E137">
        <v>24.992999999999899</v>
      </c>
      <c r="F137">
        <v>60.177999999999898</v>
      </c>
      <c r="G137" t="str">
        <f t="shared" si="20"/>
        <v>3,000,000 - 10,000,000</v>
      </c>
      <c r="H137" t="str">
        <f t="shared" si="20"/>
        <v>3,000,000 - 10,000,000</v>
      </c>
      <c r="I137">
        <f t="shared" si="21"/>
        <v>3</v>
      </c>
      <c r="J137">
        <f t="shared" si="21"/>
        <v>3</v>
      </c>
      <c r="K137">
        <f t="shared" si="22"/>
        <v>1.5098036484771051</v>
      </c>
      <c r="L137">
        <f t="shared" si="23"/>
        <v>1.6817928305074288</v>
      </c>
      <c r="M137">
        <f t="shared" si="24"/>
        <v>1.5098036484771051</v>
      </c>
      <c r="N137">
        <f t="shared" si="25"/>
        <v>1.6817928305074288</v>
      </c>
      <c r="O137">
        <f>VLOOKUP(A137,site_data_desc!$A$2:$M$380,3,0)</f>
        <v>0</v>
      </c>
      <c r="P137">
        <f>VLOOKUP(A137,site_data_desc!$A$2:$M$380,4,0)</f>
        <v>1.6977800000000001</v>
      </c>
      <c r="Q137">
        <f>VLOOKUP(A137,site_data_desc!$A$2:$M$380,5,0)</f>
        <v>1801.64</v>
      </c>
      <c r="R137">
        <f>VLOOKUP(A137,site_data_desc!$A$2:$M$380,6,0)</f>
        <v>2026.08</v>
      </c>
      <c r="S137">
        <f>VLOOKUP(A137,site_data_desc!$A$2:$M$380,7,0)</f>
        <v>1</v>
      </c>
      <c r="T137">
        <f>VLOOKUP(A137,site_data_desc!$A$2:$M$380,8,0)</f>
        <v>2.4829999999999998E-2</v>
      </c>
      <c r="U137">
        <f>VLOOKUP(A137,site_data_desc!$A$2:$M$380,9,0)</f>
        <v>2.6700000000000001E-3</v>
      </c>
      <c r="V137">
        <f>VLOOKUP(A137,site_data_desc!$A$2:$M$380,10,0)</f>
        <v>1</v>
      </c>
      <c r="W137">
        <f>VLOOKUP(A137,site_data_desc!$A$2:$M$380,11,0)</f>
        <v>0</v>
      </c>
      <c r="X137">
        <f>VLOOKUP(A137,site_data_desc!$A$2:$M$380,12,0)</f>
        <v>0</v>
      </c>
      <c r="Y137">
        <f>VLOOKUP(A137,site_data_desc!$A$2:$M$380,13,0)</f>
        <v>0</v>
      </c>
      <c r="Z137" s="1">
        <f t="shared" si="26"/>
        <v>0.2462681414638653</v>
      </c>
      <c r="AA137" s="1" t="str">
        <f t="shared" si="27"/>
        <v>0-25% increase</v>
      </c>
      <c r="AB137" s="3">
        <f t="shared" si="28"/>
        <v>1</v>
      </c>
      <c r="AC137">
        <f t="shared" si="29"/>
        <v>1</v>
      </c>
    </row>
    <row r="138" spans="1:29" x14ac:dyDescent="0.3">
      <c r="A138" t="s">
        <v>137</v>
      </c>
      <c r="B138" s="1">
        <f>VLOOKUP(A138,welfare_data!$A$1:$C$379,2,0)</f>
        <v>3101483.2131920001</v>
      </c>
      <c r="C138" s="1">
        <f>VLOOKUP(A138,welfare_data!$A$1:$C$379,3,0)</f>
        <v>3864412.7911299998</v>
      </c>
      <c r="D138" t="s">
        <v>374</v>
      </c>
      <c r="E138">
        <v>24.911000000000001</v>
      </c>
      <c r="F138">
        <v>60.139000000000003</v>
      </c>
      <c r="G138" t="str">
        <f t="shared" si="20"/>
        <v>3,000,000 - 10,000,000</v>
      </c>
      <c r="H138" t="str">
        <f t="shared" si="20"/>
        <v>3,000,000 - 10,000,000</v>
      </c>
      <c r="I138">
        <f t="shared" si="21"/>
        <v>3</v>
      </c>
      <c r="J138">
        <f t="shared" si="21"/>
        <v>3</v>
      </c>
      <c r="K138">
        <f t="shared" si="22"/>
        <v>1.5098036484771051</v>
      </c>
      <c r="L138">
        <f t="shared" si="23"/>
        <v>1.6817928305074288</v>
      </c>
      <c r="M138">
        <f t="shared" si="24"/>
        <v>1.5098036484771051</v>
      </c>
      <c r="N138">
        <f t="shared" si="25"/>
        <v>1.6817928305074288</v>
      </c>
      <c r="O138">
        <f>VLOOKUP(A138,site_data_desc!$A$2:$M$380,3,0)</f>
        <v>0</v>
      </c>
      <c r="P138">
        <f>VLOOKUP(A138,site_data_desc!$A$2:$M$380,4,0)</f>
        <v>0.7268029800000001</v>
      </c>
      <c r="Q138">
        <f>VLOOKUP(A138,site_data_desc!$A$2:$M$380,5,0)</f>
        <v>1755.62</v>
      </c>
      <c r="R138">
        <f>VLOOKUP(A138,site_data_desc!$A$2:$M$380,6,0)</f>
        <v>1718.3199</v>
      </c>
      <c r="S138">
        <f>VLOOKUP(A138,site_data_desc!$A$2:$M$380,7,0)</f>
        <v>1</v>
      </c>
      <c r="T138">
        <f>VLOOKUP(A138,site_data_desc!$A$2:$M$380,8,0)</f>
        <v>7.0000000000000001E-3</v>
      </c>
      <c r="U138">
        <f>VLOOKUP(A138,site_data_desc!$A$2:$M$380,9,0)</f>
        <v>1.83E-3</v>
      </c>
      <c r="V138">
        <f>VLOOKUP(A138,site_data_desc!$A$2:$M$380,10,0)</f>
        <v>1</v>
      </c>
      <c r="W138">
        <f>VLOOKUP(A138,site_data_desc!$A$2:$M$380,11,0)</f>
        <v>0</v>
      </c>
      <c r="X138">
        <f>VLOOKUP(A138,site_data_desc!$A$2:$M$380,12,0)</f>
        <v>0</v>
      </c>
      <c r="Y138">
        <f>VLOOKUP(A138,site_data_desc!$A$2:$M$380,13,0)</f>
        <v>0</v>
      </c>
      <c r="Z138" s="1">
        <f t="shared" si="26"/>
        <v>0.24598862076470956</v>
      </c>
      <c r="AA138" s="1" t="str">
        <f t="shared" si="27"/>
        <v>0-25% increase</v>
      </c>
      <c r="AB138" s="3">
        <f t="shared" si="28"/>
        <v>1</v>
      </c>
      <c r="AC138">
        <f t="shared" si="29"/>
        <v>1</v>
      </c>
    </row>
    <row r="139" spans="1:29" x14ac:dyDescent="0.3">
      <c r="A139" t="s">
        <v>138</v>
      </c>
      <c r="B139" s="1">
        <f>VLOOKUP(A139,welfare_data!$A$1:$C$379,2,0)</f>
        <v>4963949.3887809999</v>
      </c>
      <c r="C139" s="1">
        <f>VLOOKUP(A139,welfare_data!$A$1:$C$379,3,0)</f>
        <v>6185341.3804259999</v>
      </c>
      <c r="D139" t="s">
        <v>374</v>
      </c>
      <c r="E139">
        <v>25.038</v>
      </c>
      <c r="F139">
        <v>60.186</v>
      </c>
      <c r="G139" t="str">
        <f t="shared" si="20"/>
        <v>3,000,000 - 10,000,000</v>
      </c>
      <c r="H139" t="str">
        <f t="shared" si="20"/>
        <v>3,000,000 - 10,000,000</v>
      </c>
      <c r="I139">
        <f t="shared" si="21"/>
        <v>3</v>
      </c>
      <c r="J139">
        <f t="shared" si="21"/>
        <v>3</v>
      </c>
      <c r="K139">
        <f t="shared" si="22"/>
        <v>1.5098036484771051</v>
      </c>
      <c r="L139">
        <f t="shared" si="23"/>
        <v>1.6817928305074288</v>
      </c>
      <c r="M139">
        <f t="shared" si="24"/>
        <v>1.5098036484771051</v>
      </c>
      <c r="N139">
        <f t="shared" si="25"/>
        <v>1.6817928305074288</v>
      </c>
      <c r="O139">
        <f>VLOOKUP(A139,site_data_desc!$A$2:$M$380,3,0)</f>
        <v>0</v>
      </c>
      <c r="P139">
        <f>VLOOKUP(A139,site_data_desc!$A$2:$M$380,4,0)</f>
        <v>1.13229</v>
      </c>
      <c r="Q139">
        <f>VLOOKUP(A139,site_data_desc!$A$2:$M$380,5,0)</f>
        <v>1741.97</v>
      </c>
      <c r="R139">
        <f>VLOOKUP(A139,site_data_desc!$A$2:$M$380,6,0)</f>
        <v>1920.35</v>
      </c>
      <c r="S139">
        <f>VLOOKUP(A139,site_data_desc!$A$2:$M$380,7,0)</f>
        <v>1</v>
      </c>
      <c r="T139">
        <f>VLOOKUP(A139,site_data_desc!$A$2:$M$380,8,0)</f>
        <v>9.4999999999999998E-3</v>
      </c>
      <c r="U139">
        <f>VLOOKUP(A139,site_data_desc!$A$2:$M$380,9,0)</f>
        <v>4.6699999999999997E-3</v>
      </c>
      <c r="V139">
        <f>VLOOKUP(A139,site_data_desc!$A$2:$M$380,10,0)</f>
        <v>1</v>
      </c>
      <c r="W139">
        <f>VLOOKUP(A139,site_data_desc!$A$2:$M$380,11,0)</f>
        <v>0</v>
      </c>
      <c r="X139">
        <f>VLOOKUP(A139,site_data_desc!$A$2:$M$380,12,0)</f>
        <v>0</v>
      </c>
      <c r="Y139">
        <f>VLOOKUP(A139,site_data_desc!$A$2:$M$380,13,0)</f>
        <v>0</v>
      </c>
      <c r="Z139" s="1">
        <f t="shared" si="26"/>
        <v>0.24605246669223957</v>
      </c>
      <c r="AA139" s="1" t="str">
        <f t="shared" si="27"/>
        <v>0-25% increase</v>
      </c>
      <c r="AB139" s="3">
        <f t="shared" si="28"/>
        <v>1</v>
      </c>
      <c r="AC139">
        <f t="shared" si="29"/>
        <v>1</v>
      </c>
    </row>
    <row r="140" spans="1:29" x14ac:dyDescent="0.3">
      <c r="A140" t="s">
        <v>139</v>
      </c>
      <c r="B140" s="1">
        <f>VLOOKUP(A140,welfare_data!$A$1:$C$379,2,0)</f>
        <v>12207742.37005</v>
      </c>
      <c r="C140" s="1">
        <f>VLOOKUP(A140,welfare_data!$A$1:$C$379,3,0)</f>
        <v>15188745.098440001</v>
      </c>
      <c r="D140" t="s">
        <v>374</v>
      </c>
      <c r="E140">
        <v>24.001999999999899</v>
      </c>
      <c r="F140">
        <v>60.031999999999897</v>
      </c>
      <c r="G140" t="str">
        <f t="shared" si="20"/>
        <v>10,000,000 - 30,000,000</v>
      </c>
      <c r="H140" t="str">
        <f t="shared" si="20"/>
        <v>10,000,000 - 30,000,000</v>
      </c>
      <c r="I140">
        <f t="shared" si="21"/>
        <v>4</v>
      </c>
      <c r="J140">
        <f t="shared" si="21"/>
        <v>4</v>
      </c>
      <c r="K140">
        <f t="shared" si="22"/>
        <v>1.7320508075688776</v>
      </c>
      <c r="L140">
        <f t="shared" si="23"/>
        <v>1.9999999999999996</v>
      </c>
      <c r="M140">
        <f t="shared" si="24"/>
        <v>1.7320508075688776</v>
      </c>
      <c r="N140">
        <f t="shared" si="25"/>
        <v>1.9999999999999996</v>
      </c>
      <c r="O140">
        <f>VLOOKUP(A140,site_data_desc!$A$2:$M$380,3,0)</f>
        <v>0</v>
      </c>
      <c r="P140">
        <f>VLOOKUP(A140,site_data_desc!$A$2:$M$380,4,0)</f>
        <v>0.100992</v>
      </c>
      <c r="Q140">
        <f>VLOOKUP(A140,site_data_desc!$A$2:$M$380,5,0)</f>
        <v>38.813999000000003</v>
      </c>
      <c r="R140">
        <f>VLOOKUP(A140,site_data_desc!$A$2:$M$380,6,0)</f>
        <v>22.389799</v>
      </c>
      <c r="S140">
        <f>VLOOKUP(A140,site_data_desc!$A$2:$M$380,7,0)</f>
        <v>1</v>
      </c>
      <c r="T140">
        <f>VLOOKUP(A140,site_data_desc!$A$2:$M$380,8,0)</f>
        <v>1E-3</v>
      </c>
      <c r="U140">
        <f>VLOOKUP(A140,site_data_desc!$A$2:$M$380,9,0)</f>
        <v>1E-3</v>
      </c>
      <c r="V140">
        <f>VLOOKUP(A140,site_data_desc!$A$2:$M$380,10,0)</f>
        <v>1</v>
      </c>
      <c r="W140">
        <f>VLOOKUP(A140,site_data_desc!$A$2:$M$380,11,0)</f>
        <v>0</v>
      </c>
      <c r="X140">
        <f>VLOOKUP(A140,site_data_desc!$A$2:$M$380,12,0)</f>
        <v>0</v>
      </c>
      <c r="Y140">
        <f>VLOOKUP(A140,site_data_desc!$A$2:$M$380,13,0)</f>
        <v>0</v>
      </c>
      <c r="Z140" s="1">
        <f t="shared" si="26"/>
        <v>0.2441895182604342</v>
      </c>
      <c r="AA140" s="1" t="str">
        <f t="shared" si="27"/>
        <v>0-25% increase</v>
      </c>
      <c r="AB140" s="3">
        <f t="shared" si="28"/>
        <v>1</v>
      </c>
      <c r="AC140">
        <f t="shared" si="29"/>
        <v>1</v>
      </c>
    </row>
    <row r="141" spans="1:29" x14ac:dyDescent="0.3">
      <c r="A141" t="s">
        <v>140</v>
      </c>
      <c r="B141" s="1">
        <f>VLOOKUP(A141,welfare_data!$A$1:$C$379,2,0)</f>
        <v>9994125.0771699995</v>
      </c>
      <c r="C141" s="1">
        <f>VLOOKUP(A141,welfare_data!$A$1:$C$379,3,0)</f>
        <v>12448104.566749999</v>
      </c>
      <c r="D141" t="s">
        <v>374</v>
      </c>
      <c r="E141">
        <v>24.57</v>
      </c>
      <c r="F141">
        <v>60.1039999999999</v>
      </c>
      <c r="G141" t="str">
        <f t="shared" si="20"/>
        <v>3,000,000 - 10,000,000</v>
      </c>
      <c r="H141" t="str">
        <f t="shared" si="20"/>
        <v>10,000,000 - 30,000,000</v>
      </c>
      <c r="I141">
        <f t="shared" si="21"/>
        <v>3</v>
      </c>
      <c r="J141">
        <f t="shared" si="21"/>
        <v>4</v>
      </c>
      <c r="K141">
        <f t="shared" si="22"/>
        <v>1.5098036484771051</v>
      </c>
      <c r="L141">
        <f t="shared" si="23"/>
        <v>1.6817928305074288</v>
      </c>
      <c r="M141">
        <f t="shared" si="24"/>
        <v>1.7320508075688776</v>
      </c>
      <c r="N141">
        <f t="shared" si="25"/>
        <v>1.9999999999999996</v>
      </c>
      <c r="O141">
        <f>VLOOKUP(A141,site_data_desc!$A$2:$M$380,3,0)</f>
        <v>0</v>
      </c>
      <c r="P141">
        <f>VLOOKUP(A141,site_data_desc!$A$2:$M$380,4,0)</f>
        <v>5.6098998999999997E-2</v>
      </c>
      <c r="Q141">
        <f>VLOOKUP(A141,site_data_desc!$A$2:$M$380,5,0)</f>
        <v>54.326301999999998</v>
      </c>
      <c r="R141">
        <f>VLOOKUP(A141,site_data_desc!$A$2:$M$380,6,0)</f>
        <v>300.69299000000001</v>
      </c>
      <c r="S141">
        <f>VLOOKUP(A141,site_data_desc!$A$2:$M$380,7,0)</f>
        <v>1</v>
      </c>
      <c r="T141">
        <f>VLOOKUP(A141,site_data_desc!$A$2:$M$380,8,0)</f>
        <v>5.4999999999999997E-3</v>
      </c>
      <c r="U141">
        <f>VLOOKUP(A141,site_data_desc!$A$2:$M$380,9,0)</f>
        <v>3.5000000000000001E-3</v>
      </c>
      <c r="V141">
        <f>VLOOKUP(A141,site_data_desc!$A$2:$M$380,10,0)</f>
        <v>1</v>
      </c>
      <c r="W141">
        <f>VLOOKUP(A141,site_data_desc!$A$2:$M$380,11,0)</f>
        <v>0</v>
      </c>
      <c r="X141">
        <f>VLOOKUP(A141,site_data_desc!$A$2:$M$380,12,0)</f>
        <v>0</v>
      </c>
      <c r="Y141">
        <f>VLOOKUP(A141,site_data_desc!$A$2:$M$380,13,0)</f>
        <v>0</v>
      </c>
      <c r="Z141" s="1">
        <f t="shared" si="26"/>
        <v>0.24554220310747646</v>
      </c>
      <c r="AA141" s="1" t="str">
        <f t="shared" si="27"/>
        <v>0-25% increase</v>
      </c>
      <c r="AB141" s="3">
        <f t="shared" si="28"/>
        <v>1</v>
      </c>
      <c r="AC141">
        <f t="shared" si="29"/>
        <v>1</v>
      </c>
    </row>
    <row r="142" spans="1:29" x14ac:dyDescent="0.3">
      <c r="A142" t="s">
        <v>141</v>
      </c>
      <c r="B142" s="1">
        <f>VLOOKUP(A142,welfare_data!$A$1:$C$379,2,0)</f>
        <v>6327278.1494760001</v>
      </c>
      <c r="C142" s="1">
        <f>VLOOKUP(A142,welfare_data!$A$1:$C$379,3,0)</f>
        <v>7880973.7029280001</v>
      </c>
      <c r="D142" t="s">
        <v>374</v>
      </c>
      <c r="E142">
        <v>26.239999999999899</v>
      </c>
      <c r="F142">
        <v>60.444000000000003</v>
      </c>
      <c r="G142" t="str">
        <f t="shared" si="20"/>
        <v>3,000,000 - 10,000,000</v>
      </c>
      <c r="H142" t="str">
        <f t="shared" si="20"/>
        <v>3,000,000 - 10,000,000</v>
      </c>
      <c r="I142">
        <f t="shared" si="21"/>
        <v>3</v>
      </c>
      <c r="J142">
        <f t="shared" si="21"/>
        <v>3</v>
      </c>
      <c r="K142">
        <f t="shared" si="22"/>
        <v>1.5098036484771051</v>
      </c>
      <c r="L142">
        <f t="shared" si="23"/>
        <v>1.6817928305074288</v>
      </c>
      <c r="M142">
        <f t="shared" si="24"/>
        <v>1.5098036484771051</v>
      </c>
      <c r="N142">
        <f t="shared" si="25"/>
        <v>1.6817928305074288</v>
      </c>
      <c r="O142">
        <f>VLOOKUP(A142,site_data_desc!$A$2:$M$380,3,0)</f>
        <v>0</v>
      </c>
      <c r="P142">
        <f>VLOOKUP(A142,site_data_desc!$A$2:$M$380,4,0)</f>
        <v>0.133855</v>
      </c>
      <c r="Q142">
        <f>VLOOKUP(A142,site_data_desc!$A$2:$M$380,5,0)</f>
        <v>59.042000000000002</v>
      </c>
      <c r="R142">
        <f>VLOOKUP(A142,site_data_desc!$A$2:$M$380,6,0)</f>
        <v>25.931298999999999</v>
      </c>
      <c r="S142">
        <f>VLOOKUP(A142,site_data_desc!$A$2:$M$380,7,0)</f>
        <v>2</v>
      </c>
      <c r="T142">
        <f>VLOOKUP(A142,site_data_desc!$A$2:$M$380,8,0)</f>
        <v>0.115</v>
      </c>
      <c r="U142">
        <f>VLOOKUP(A142,site_data_desc!$A$2:$M$380,9,0)</f>
        <v>1.525E-2</v>
      </c>
      <c r="V142">
        <f>VLOOKUP(A142,site_data_desc!$A$2:$M$380,10,0)</f>
        <v>0</v>
      </c>
      <c r="W142">
        <f>VLOOKUP(A142,site_data_desc!$A$2:$M$380,11,0)</f>
        <v>1</v>
      </c>
      <c r="X142">
        <f>VLOOKUP(A142,site_data_desc!$A$2:$M$380,12,0)</f>
        <v>0</v>
      </c>
      <c r="Y142">
        <f>VLOOKUP(A142,site_data_desc!$A$2:$M$380,13,0)</f>
        <v>0</v>
      </c>
      <c r="Z142" s="1">
        <f t="shared" si="26"/>
        <v>0.24555512129345394</v>
      </c>
      <c r="AA142" s="1" t="str">
        <f t="shared" si="27"/>
        <v>0-25% increase</v>
      </c>
      <c r="AB142" s="3">
        <f t="shared" si="28"/>
        <v>1</v>
      </c>
      <c r="AC142">
        <f t="shared" si="29"/>
        <v>0</v>
      </c>
    </row>
    <row r="143" spans="1:29" x14ac:dyDescent="0.3">
      <c r="A143" t="s">
        <v>142</v>
      </c>
      <c r="B143" s="1">
        <f>VLOOKUP(A143,welfare_data!$A$1:$C$379,2,0)</f>
        <v>9577698.5133859999</v>
      </c>
      <c r="C143" s="1">
        <f>VLOOKUP(A143,welfare_data!$A$1:$C$379,3,0)</f>
        <v>11901120.129210001</v>
      </c>
      <c r="D143" t="s">
        <v>374</v>
      </c>
      <c r="E143">
        <v>23.43</v>
      </c>
      <c r="F143">
        <v>59.975000000000001</v>
      </c>
      <c r="G143" t="str">
        <f t="shared" si="20"/>
        <v>3,000,000 - 10,000,000</v>
      </c>
      <c r="H143" t="str">
        <f t="shared" si="20"/>
        <v>10,000,000 - 30,000,000</v>
      </c>
      <c r="I143">
        <f t="shared" si="21"/>
        <v>3</v>
      </c>
      <c r="J143">
        <f t="shared" si="21"/>
        <v>4</v>
      </c>
      <c r="K143">
        <f t="shared" si="22"/>
        <v>1.5098036484771051</v>
      </c>
      <c r="L143">
        <f t="shared" si="23"/>
        <v>1.6817928305074288</v>
      </c>
      <c r="M143">
        <f t="shared" si="24"/>
        <v>1.7320508075688776</v>
      </c>
      <c r="N143">
        <f t="shared" si="25"/>
        <v>1.9999999999999996</v>
      </c>
      <c r="O143">
        <f>VLOOKUP(A143,site_data_desc!$A$2:$M$380,3,0)</f>
        <v>0</v>
      </c>
      <c r="P143">
        <f>VLOOKUP(A143,site_data_desc!$A$2:$M$380,4,0)</f>
        <v>0.85160999000000004</v>
      </c>
      <c r="Q143">
        <f>VLOOKUP(A143,site_data_desc!$A$2:$M$380,5,0)</f>
        <v>226.727</v>
      </c>
      <c r="R143">
        <f>VLOOKUP(A143,site_data_desc!$A$2:$M$380,6,0)</f>
        <v>96.314796000000001</v>
      </c>
      <c r="S143">
        <f>VLOOKUP(A143,site_data_desc!$A$2:$M$380,7,0)</f>
        <v>1</v>
      </c>
      <c r="T143">
        <f>VLOOKUP(A143,site_data_desc!$A$2:$M$380,8,0)</f>
        <v>1.35E-2</v>
      </c>
      <c r="U143">
        <f>VLOOKUP(A143,site_data_desc!$A$2:$M$380,9,0)</f>
        <v>3.7499999999999999E-3</v>
      </c>
      <c r="V143">
        <f>VLOOKUP(A143,site_data_desc!$A$2:$M$380,10,0)</f>
        <v>1</v>
      </c>
      <c r="W143">
        <f>VLOOKUP(A143,site_data_desc!$A$2:$M$380,11,0)</f>
        <v>0</v>
      </c>
      <c r="X143">
        <f>VLOOKUP(A143,site_data_desc!$A$2:$M$380,12,0)</f>
        <v>0</v>
      </c>
      <c r="Y143">
        <f>VLOOKUP(A143,site_data_desc!$A$2:$M$380,13,0)</f>
        <v>0</v>
      </c>
      <c r="Z143" s="1">
        <f t="shared" si="26"/>
        <v>0.24258663107600811</v>
      </c>
      <c r="AA143" s="1" t="str">
        <f t="shared" si="27"/>
        <v>0-25% increase</v>
      </c>
      <c r="AB143" s="3">
        <f t="shared" si="28"/>
        <v>1</v>
      </c>
      <c r="AC143">
        <f t="shared" si="29"/>
        <v>1</v>
      </c>
    </row>
    <row r="144" spans="1:29" x14ac:dyDescent="0.3">
      <c r="A144" t="s">
        <v>143</v>
      </c>
      <c r="B144" s="1">
        <f>VLOOKUP(A144,welfare_data!$A$1:$C$379,2,0)</f>
        <v>4309669.5877470002</v>
      </c>
      <c r="C144" s="1">
        <f>VLOOKUP(A144,welfare_data!$A$1:$C$379,3,0)</f>
        <v>5375833.5374299996</v>
      </c>
      <c r="D144" t="s">
        <v>374</v>
      </c>
      <c r="E144">
        <v>22.945</v>
      </c>
      <c r="F144">
        <v>60.317999999999898</v>
      </c>
      <c r="G144" t="str">
        <f t="shared" si="20"/>
        <v>3,000,000 - 10,000,000</v>
      </c>
      <c r="H144" t="str">
        <f t="shared" si="20"/>
        <v>3,000,000 - 10,000,000</v>
      </c>
      <c r="I144">
        <f t="shared" si="21"/>
        <v>3</v>
      </c>
      <c r="J144">
        <f t="shared" si="21"/>
        <v>3</v>
      </c>
      <c r="K144">
        <f t="shared" si="22"/>
        <v>1.5098036484771051</v>
      </c>
      <c r="L144">
        <f t="shared" si="23"/>
        <v>1.6817928305074288</v>
      </c>
      <c r="M144">
        <f t="shared" si="24"/>
        <v>1.5098036484771051</v>
      </c>
      <c r="N144">
        <f t="shared" si="25"/>
        <v>1.6817928305074288</v>
      </c>
      <c r="O144">
        <f>VLOOKUP(A144,site_data_desc!$A$2:$M$380,3,0)</f>
        <v>0</v>
      </c>
      <c r="P144">
        <f>VLOOKUP(A144,site_data_desc!$A$2:$M$380,4,0)</f>
        <v>2.0080500000000001E-2</v>
      </c>
      <c r="Q144">
        <f>VLOOKUP(A144,site_data_desc!$A$2:$M$380,5,0)</f>
        <v>15.090299999999999</v>
      </c>
      <c r="R144">
        <f>VLOOKUP(A144,site_data_desc!$A$2:$M$380,6,0)</f>
        <v>15.072900000000001</v>
      </c>
      <c r="S144">
        <f>VLOOKUP(A144,site_data_desc!$A$2:$M$380,7,0)</f>
        <v>1</v>
      </c>
      <c r="T144">
        <f>VLOOKUP(A144,site_data_desc!$A$2:$M$380,8,0)</f>
        <v>4.6670000000000003E-2</v>
      </c>
      <c r="U144">
        <f>VLOOKUP(A144,site_data_desc!$A$2:$M$380,9,0)</f>
        <v>2.0500000000000001E-2</v>
      </c>
      <c r="V144">
        <f>VLOOKUP(A144,site_data_desc!$A$2:$M$380,10,0)</f>
        <v>1</v>
      </c>
      <c r="W144">
        <f>VLOOKUP(A144,site_data_desc!$A$2:$M$380,11,0)</f>
        <v>0</v>
      </c>
      <c r="X144">
        <f>VLOOKUP(A144,site_data_desc!$A$2:$M$380,12,0)</f>
        <v>0</v>
      </c>
      <c r="Y144">
        <f>VLOOKUP(A144,site_data_desc!$A$2:$M$380,13,0)</f>
        <v>0</v>
      </c>
      <c r="Z144" s="1">
        <f t="shared" si="26"/>
        <v>0.2473887911765334</v>
      </c>
      <c r="AA144" s="1" t="str">
        <f t="shared" si="27"/>
        <v>0-25% increase</v>
      </c>
      <c r="AB144" s="3">
        <f t="shared" si="28"/>
        <v>1</v>
      </c>
      <c r="AC144">
        <f t="shared" si="29"/>
        <v>1</v>
      </c>
    </row>
    <row r="145" spans="1:29" x14ac:dyDescent="0.3">
      <c r="A145" t="s">
        <v>144</v>
      </c>
      <c r="B145" s="1">
        <f>VLOOKUP(A145,welfare_data!$A$1:$C$379,2,0)</f>
        <v>1431590.6467490001</v>
      </c>
      <c r="C145" s="1">
        <f>VLOOKUP(A145,welfare_data!$A$1:$C$379,3,0)</f>
        <v>1784019.7089150001</v>
      </c>
      <c r="D145" t="s">
        <v>374</v>
      </c>
      <c r="E145">
        <v>22.379000000000001</v>
      </c>
      <c r="F145">
        <v>60.396000000000001</v>
      </c>
      <c r="G145" t="str">
        <f t="shared" si="20"/>
        <v>1,000,000 - 3,000,000</v>
      </c>
      <c r="H145" t="str">
        <f t="shared" si="20"/>
        <v>1,000,000 - 3,000,000</v>
      </c>
      <c r="I145">
        <f t="shared" si="21"/>
        <v>2</v>
      </c>
      <c r="J145">
        <f t="shared" si="21"/>
        <v>2</v>
      </c>
      <c r="K145">
        <f t="shared" si="22"/>
        <v>1.3160740129524926</v>
      </c>
      <c r="L145">
        <f t="shared" si="23"/>
        <v>1.4142135623730949</v>
      </c>
      <c r="M145">
        <f t="shared" si="24"/>
        <v>1.3160740129524926</v>
      </c>
      <c r="N145">
        <f t="shared" si="25"/>
        <v>1.4142135623730949</v>
      </c>
      <c r="O145">
        <f>VLOOKUP(A145,site_data_desc!$A$2:$M$380,3,0)</f>
        <v>0</v>
      </c>
      <c r="P145">
        <f>VLOOKUP(A145,site_data_desc!$A$2:$M$380,4,0)</f>
        <v>0.29798599000000003</v>
      </c>
      <c r="Q145">
        <f>VLOOKUP(A145,site_data_desc!$A$2:$M$380,5,0)</f>
        <v>270.05200000000002</v>
      </c>
      <c r="R145">
        <f>VLOOKUP(A145,site_data_desc!$A$2:$M$380,6,0)</f>
        <v>442.14400999999998</v>
      </c>
      <c r="S145">
        <f>VLOOKUP(A145,site_data_desc!$A$2:$M$380,7,0)</f>
        <v>1</v>
      </c>
      <c r="T145">
        <f>VLOOKUP(A145,site_data_desc!$A$2:$M$380,8,0)</f>
        <v>2.3E-2</v>
      </c>
      <c r="U145">
        <f>VLOOKUP(A145,site_data_desc!$A$2:$M$380,9,0)</f>
        <v>3.2499999999999999E-3</v>
      </c>
      <c r="V145">
        <f>VLOOKUP(A145,site_data_desc!$A$2:$M$380,10,0)</f>
        <v>1</v>
      </c>
      <c r="W145">
        <f>VLOOKUP(A145,site_data_desc!$A$2:$M$380,11,0)</f>
        <v>0</v>
      </c>
      <c r="X145">
        <f>VLOOKUP(A145,site_data_desc!$A$2:$M$380,12,0)</f>
        <v>0</v>
      </c>
      <c r="Y145">
        <f>VLOOKUP(A145,site_data_desc!$A$2:$M$380,13,0)</f>
        <v>0</v>
      </c>
      <c r="Z145" s="1">
        <f t="shared" si="26"/>
        <v>0.24618005361122702</v>
      </c>
      <c r="AA145" s="1" t="str">
        <f t="shared" si="27"/>
        <v>0-25% increase</v>
      </c>
      <c r="AB145" s="3">
        <f t="shared" si="28"/>
        <v>1</v>
      </c>
      <c r="AC145">
        <f t="shared" si="29"/>
        <v>1</v>
      </c>
    </row>
    <row r="146" spans="1:29" x14ac:dyDescent="0.3">
      <c r="A146" t="s">
        <v>145</v>
      </c>
      <c r="B146" s="1">
        <f>VLOOKUP(A146,welfare_data!$A$1:$C$379,2,0)</f>
        <v>14080556.271609999</v>
      </c>
      <c r="C146" s="1">
        <f>VLOOKUP(A146,welfare_data!$A$1:$C$379,3,0)</f>
        <v>17573357.375119999</v>
      </c>
      <c r="D146" t="s">
        <v>374</v>
      </c>
      <c r="E146">
        <v>22.015000000000001</v>
      </c>
      <c r="F146">
        <v>60.4729999999999</v>
      </c>
      <c r="G146" t="str">
        <f t="shared" si="20"/>
        <v>10,000,000 - 30,000,000</v>
      </c>
      <c r="H146" t="str">
        <f t="shared" si="20"/>
        <v>10,000,000 - 30,000,000</v>
      </c>
      <c r="I146">
        <f t="shared" si="21"/>
        <v>4</v>
      </c>
      <c r="J146">
        <f t="shared" si="21"/>
        <v>4</v>
      </c>
      <c r="K146">
        <f t="shared" si="22"/>
        <v>1.7320508075688776</v>
      </c>
      <c r="L146">
        <f t="shared" si="23"/>
        <v>1.9999999999999996</v>
      </c>
      <c r="M146">
        <f t="shared" si="24"/>
        <v>1.7320508075688776</v>
      </c>
      <c r="N146">
        <f t="shared" si="25"/>
        <v>1.9999999999999996</v>
      </c>
      <c r="O146">
        <f>VLOOKUP(A146,site_data_desc!$A$2:$M$380,3,0)</f>
        <v>0</v>
      </c>
      <c r="P146">
        <f>VLOOKUP(A146,site_data_desc!$A$2:$M$380,4,0)</f>
        <v>0.27001598999999998</v>
      </c>
      <c r="Q146">
        <f>VLOOKUP(A146,site_data_desc!$A$2:$M$380,5,0)</f>
        <v>167.27799999999999</v>
      </c>
      <c r="R146">
        <f>VLOOKUP(A146,site_data_desc!$A$2:$M$380,6,0)</f>
        <v>144.077</v>
      </c>
      <c r="S146">
        <f>VLOOKUP(A146,site_data_desc!$A$2:$M$380,7,0)</f>
        <v>1</v>
      </c>
      <c r="T146">
        <f>VLOOKUP(A146,site_data_desc!$A$2:$M$380,8,0)</f>
        <v>3.4000000000000002E-2</v>
      </c>
      <c r="U146">
        <f>VLOOKUP(A146,site_data_desc!$A$2:$M$380,9,0)</f>
        <v>5.7499999999999999E-3</v>
      </c>
      <c r="V146">
        <f>VLOOKUP(A146,site_data_desc!$A$2:$M$380,10,0)</f>
        <v>1</v>
      </c>
      <c r="W146">
        <f>VLOOKUP(A146,site_data_desc!$A$2:$M$380,11,0)</f>
        <v>0</v>
      </c>
      <c r="X146">
        <f>VLOOKUP(A146,site_data_desc!$A$2:$M$380,12,0)</f>
        <v>0</v>
      </c>
      <c r="Y146">
        <f>VLOOKUP(A146,site_data_desc!$A$2:$M$380,13,0)</f>
        <v>0</v>
      </c>
      <c r="Z146" s="1">
        <f t="shared" si="26"/>
        <v>0.24805845991698353</v>
      </c>
      <c r="AA146" s="1" t="str">
        <f t="shared" si="27"/>
        <v>0-25% increase</v>
      </c>
      <c r="AB146" s="3">
        <f t="shared" si="28"/>
        <v>1</v>
      </c>
      <c r="AC146">
        <f t="shared" si="29"/>
        <v>1</v>
      </c>
    </row>
    <row r="147" spans="1:29" x14ac:dyDescent="0.3">
      <c r="A147" t="s">
        <v>146</v>
      </c>
      <c r="B147" s="1">
        <f>VLOOKUP(A147,welfare_data!$A$1:$C$379,2,0)</f>
        <v>3561072.3042910001</v>
      </c>
      <c r="C147" s="1">
        <f>VLOOKUP(A147,welfare_data!$A$1:$C$379,3,0)</f>
        <v>4438366.1840920001</v>
      </c>
      <c r="D147" t="s">
        <v>374</v>
      </c>
      <c r="E147">
        <v>22.3</v>
      </c>
      <c r="F147">
        <v>60.317</v>
      </c>
      <c r="G147" t="str">
        <f t="shared" si="20"/>
        <v>3,000,000 - 10,000,000</v>
      </c>
      <c r="H147" t="str">
        <f t="shared" si="20"/>
        <v>3,000,000 - 10,000,000</v>
      </c>
      <c r="I147">
        <f t="shared" si="21"/>
        <v>3</v>
      </c>
      <c r="J147">
        <f t="shared" si="21"/>
        <v>3</v>
      </c>
      <c r="K147">
        <f t="shared" si="22"/>
        <v>1.5098036484771051</v>
      </c>
      <c r="L147">
        <f t="shared" si="23"/>
        <v>1.6817928305074288</v>
      </c>
      <c r="M147">
        <f t="shared" si="24"/>
        <v>1.5098036484771051</v>
      </c>
      <c r="N147">
        <f t="shared" si="25"/>
        <v>1.6817928305074288</v>
      </c>
      <c r="O147">
        <f>VLOOKUP(A147,site_data_desc!$A$2:$M$380,3,0)</f>
        <v>0</v>
      </c>
      <c r="P147">
        <f>VLOOKUP(A147,site_data_desc!$A$2:$M$380,4,0)</f>
        <v>0.37461898999999999</v>
      </c>
      <c r="Q147">
        <f>VLOOKUP(A147,site_data_desc!$A$2:$M$380,5,0)</f>
        <v>151.03899999999999</v>
      </c>
      <c r="R147">
        <f>VLOOKUP(A147,site_data_desc!$A$2:$M$380,6,0)</f>
        <v>76.099502999999999</v>
      </c>
      <c r="S147">
        <f>VLOOKUP(A147,site_data_desc!$A$2:$M$380,7,0)</f>
        <v>1</v>
      </c>
      <c r="T147">
        <f>VLOOKUP(A147,site_data_desc!$A$2:$M$380,8,0)</f>
        <v>1E-3</v>
      </c>
      <c r="U147">
        <f>VLOOKUP(A147,site_data_desc!$A$2:$M$380,9,0)</f>
        <v>1E-3</v>
      </c>
      <c r="V147">
        <f>VLOOKUP(A147,site_data_desc!$A$2:$M$380,10,0)</f>
        <v>1</v>
      </c>
      <c r="W147">
        <f>VLOOKUP(A147,site_data_desc!$A$2:$M$380,11,0)</f>
        <v>0</v>
      </c>
      <c r="X147">
        <f>VLOOKUP(A147,site_data_desc!$A$2:$M$380,12,0)</f>
        <v>0</v>
      </c>
      <c r="Y147">
        <f>VLOOKUP(A147,site_data_desc!$A$2:$M$380,13,0)</f>
        <v>0</v>
      </c>
      <c r="Z147" s="1">
        <f t="shared" si="26"/>
        <v>0.24635666025199307</v>
      </c>
      <c r="AA147" s="1" t="str">
        <f t="shared" si="27"/>
        <v>0-25% increase</v>
      </c>
      <c r="AB147" s="3">
        <f t="shared" si="28"/>
        <v>1</v>
      </c>
      <c r="AC147">
        <f t="shared" si="29"/>
        <v>1</v>
      </c>
    </row>
    <row r="148" spans="1:29" x14ac:dyDescent="0.3">
      <c r="A148" t="s">
        <v>147</v>
      </c>
      <c r="B148" s="1">
        <f>VLOOKUP(A148,welfare_data!$A$1:$C$379,2,0)</f>
        <v>8600739.6698289998</v>
      </c>
      <c r="C148" s="1">
        <f>VLOOKUP(A148,welfare_data!$A$1:$C$379,3,0)</f>
        <v>10711835.367319999</v>
      </c>
      <c r="D148" t="s">
        <v>374</v>
      </c>
      <c r="E148">
        <v>22.745000000000001</v>
      </c>
      <c r="F148">
        <v>60.252000000000002</v>
      </c>
      <c r="G148" t="str">
        <f t="shared" si="20"/>
        <v>3,000,000 - 10,000,000</v>
      </c>
      <c r="H148" t="str">
        <f t="shared" si="20"/>
        <v>10,000,000 - 30,000,000</v>
      </c>
      <c r="I148">
        <f t="shared" si="21"/>
        <v>3</v>
      </c>
      <c r="J148">
        <f t="shared" si="21"/>
        <v>4</v>
      </c>
      <c r="K148">
        <f t="shared" si="22"/>
        <v>1.5098036484771051</v>
      </c>
      <c r="L148">
        <f t="shared" si="23"/>
        <v>1.6817928305074288</v>
      </c>
      <c r="M148">
        <f t="shared" si="24"/>
        <v>1.7320508075688776</v>
      </c>
      <c r="N148">
        <f t="shared" si="25"/>
        <v>1.9999999999999996</v>
      </c>
      <c r="O148">
        <f>VLOOKUP(A148,site_data_desc!$A$2:$M$380,3,0)</f>
        <v>0</v>
      </c>
      <c r="P148">
        <f>VLOOKUP(A148,site_data_desc!$A$2:$M$380,4,0)</f>
        <v>2.18805E-3</v>
      </c>
      <c r="Q148">
        <f>VLOOKUP(A148,site_data_desc!$A$2:$M$380,5,0)</f>
        <v>3.7436299000000002</v>
      </c>
      <c r="R148">
        <f>VLOOKUP(A148,site_data_desc!$A$2:$M$380,6,0)</f>
        <v>13.998900000000001</v>
      </c>
      <c r="S148">
        <f>VLOOKUP(A148,site_data_desc!$A$2:$M$380,7,0)</f>
        <v>1</v>
      </c>
      <c r="T148">
        <f>VLOOKUP(A148,site_data_desc!$A$2:$M$380,8,0)</f>
        <v>2.9250000000000002E-2</v>
      </c>
      <c r="U148">
        <f>VLOOKUP(A148,site_data_desc!$A$2:$M$380,9,0)</f>
        <v>5.0000000000000001E-3</v>
      </c>
      <c r="V148">
        <f>VLOOKUP(A148,site_data_desc!$A$2:$M$380,10,0)</f>
        <v>1</v>
      </c>
      <c r="W148">
        <f>VLOOKUP(A148,site_data_desc!$A$2:$M$380,11,0)</f>
        <v>0</v>
      </c>
      <c r="X148">
        <f>VLOOKUP(A148,site_data_desc!$A$2:$M$380,12,0)</f>
        <v>0</v>
      </c>
      <c r="Y148">
        <f>VLOOKUP(A148,site_data_desc!$A$2:$M$380,13,0)</f>
        <v>0</v>
      </c>
      <c r="Z148" s="1">
        <f t="shared" si="26"/>
        <v>0.24545513275987488</v>
      </c>
      <c r="AA148" s="1" t="str">
        <f t="shared" si="27"/>
        <v>0-25% increase</v>
      </c>
      <c r="AB148" s="3">
        <f t="shared" si="28"/>
        <v>1</v>
      </c>
      <c r="AC148">
        <f t="shared" si="29"/>
        <v>1</v>
      </c>
    </row>
    <row r="149" spans="1:29" x14ac:dyDescent="0.3">
      <c r="A149" t="s">
        <v>148</v>
      </c>
      <c r="B149" s="1">
        <f>VLOOKUP(A149,welfare_data!$A$1:$C$379,2,0)</f>
        <v>1979619.5175010001</v>
      </c>
      <c r="C149" s="1">
        <f>VLOOKUP(A149,welfare_data!$A$1:$C$379,3,0)</f>
        <v>2469388.2134210002</v>
      </c>
      <c r="D149" t="s">
        <v>374</v>
      </c>
      <c r="E149">
        <v>22.227</v>
      </c>
      <c r="F149">
        <v>60.378999999999898</v>
      </c>
      <c r="G149" t="str">
        <f t="shared" si="20"/>
        <v>1,000,000 - 3,000,000</v>
      </c>
      <c r="H149" t="str">
        <f t="shared" si="20"/>
        <v>1,000,000 - 3,000,000</v>
      </c>
      <c r="I149">
        <f t="shared" si="21"/>
        <v>2</v>
      </c>
      <c r="J149">
        <f t="shared" si="21"/>
        <v>2</v>
      </c>
      <c r="K149">
        <f t="shared" si="22"/>
        <v>1.3160740129524926</v>
      </c>
      <c r="L149">
        <f t="shared" si="23"/>
        <v>1.4142135623730949</v>
      </c>
      <c r="M149">
        <f t="shared" si="24"/>
        <v>1.3160740129524926</v>
      </c>
      <c r="N149">
        <f t="shared" si="25"/>
        <v>1.4142135623730949</v>
      </c>
      <c r="O149">
        <f>VLOOKUP(A149,site_data_desc!$A$2:$M$380,3,0)</f>
        <v>0</v>
      </c>
      <c r="P149">
        <f>VLOOKUP(A149,site_data_desc!$A$2:$M$380,4,0)</f>
        <v>0.10984000000000001</v>
      </c>
      <c r="Q149">
        <f>VLOOKUP(A149,site_data_desc!$A$2:$M$380,5,0)</f>
        <v>154.48801</v>
      </c>
      <c r="R149">
        <f>VLOOKUP(A149,site_data_desc!$A$2:$M$380,6,0)</f>
        <v>469.40201000000002</v>
      </c>
      <c r="S149">
        <f>VLOOKUP(A149,site_data_desc!$A$2:$M$380,7,0)</f>
        <v>1</v>
      </c>
      <c r="T149">
        <f>VLOOKUP(A149,site_data_desc!$A$2:$M$380,8,0)</f>
        <v>2.2799999999999999E-3</v>
      </c>
      <c r="U149">
        <f>VLOOKUP(A149,site_data_desc!$A$2:$M$380,9,0)</f>
        <v>0.01</v>
      </c>
      <c r="V149">
        <f>VLOOKUP(A149,site_data_desc!$A$2:$M$380,10,0)</f>
        <v>1</v>
      </c>
      <c r="W149">
        <f>VLOOKUP(A149,site_data_desc!$A$2:$M$380,11,0)</f>
        <v>0</v>
      </c>
      <c r="X149">
        <f>VLOOKUP(A149,site_data_desc!$A$2:$M$380,12,0)</f>
        <v>0</v>
      </c>
      <c r="Y149">
        <f>VLOOKUP(A149,site_data_desc!$A$2:$M$380,13,0)</f>
        <v>0</v>
      </c>
      <c r="Z149" s="1">
        <f t="shared" si="26"/>
        <v>0.24740546937942212</v>
      </c>
      <c r="AA149" s="1" t="str">
        <f t="shared" si="27"/>
        <v>0-25% increase</v>
      </c>
      <c r="AB149" s="3">
        <f t="shared" si="28"/>
        <v>1</v>
      </c>
      <c r="AC149">
        <f t="shared" si="29"/>
        <v>1</v>
      </c>
    </row>
    <row r="150" spans="1:29" x14ac:dyDescent="0.3">
      <c r="A150" t="s">
        <v>149</v>
      </c>
      <c r="B150" s="1">
        <f>VLOOKUP(A150,welfare_data!$A$1:$C$379,2,0)</f>
        <v>142227325.08239999</v>
      </c>
      <c r="C150" s="1">
        <f>VLOOKUP(A150,welfare_data!$A$1:$C$379,3,0)</f>
        <v>177920100.13890001</v>
      </c>
      <c r="D150" t="s">
        <v>374</v>
      </c>
      <c r="E150">
        <v>22.259</v>
      </c>
      <c r="F150">
        <v>60.4149999999999</v>
      </c>
      <c r="G150" t="str">
        <f t="shared" si="20"/>
        <v>70,000,000 - 150,000,000</v>
      </c>
      <c r="H150" t="str">
        <f t="shared" si="20"/>
        <v>150,000,000 - 400,000,000</v>
      </c>
      <c r="I150">
        <f t="shared" si="21"/>
        <v>6</v>
      </c>
      <c r="J150">
        <f t="shared" si="21"/>
        <v>7</v>
      </c>
      <c r="K150">
        <f t="shared" si="22"/>
        <v>2.2795070569547784</v>
      </c>
      <c r="L150">
        <f t="shared" si="23"/>
        <v>2.8284271247461894</v>
      </c>
      <c r="M150">
        <f t="shared" si="24"/>
        <v>2.6150566286152079</v>
      </c>
      <c r="N150">
        <f t="shared" si="25"/>
        <v>3.3635856610148567</v>
      </c>
      <c r="O150">
        <f>VLOOKUP(A150,site_data_desc!$A$2:$M$380,3,0)</f>
        <v>0</v>
      </c>
      <c r="P150">
        <f>VLOOKUP(A150,site_data_desc!$A$2:$M$380,4,0)</f>
        <v>0.77123499000000006</v>
      </c>
      <c r="Q150">
        <f>VLOOKUP(A150,site_data_desc!$A$2:$M$380,5,0)</f>
        <v>834.18799000000001</v>
      </c>
      <c r="R150">
        <f>VLOOKUP(A150,site_data_desc!$A$2:$M$380,6,0)</f>
        <v>627.625</v>
      </c>
      <c r="S150">
        <f>VLOOKUP(A150,site_data_desc!$A$2:$M$380,7,0)</f>
        <v>2</v>
      </c>
      <c r="T150">
        <f>VLOOKUP(A150,site_data_desc!$A$2:$M$380,8,0)</f>
        <v>2.085E-2</v>
      </c>
      <c r="U150">
        <f>VLOOKUP(A150,site_data_desc!$A$2:$M$380,9,0)</f>
        <v>6.5569999999999989E-2</v>
      </c>
      <c r="V150">
        <f>VLOOKUP(A150,site_data_desc!$A$2:$M$380,10,0)</f>
        <v>0</v>
      </c>
      <c r="W150">
        <f>VLOOKUP(A150,site_data_desc!$A$2:$M$380,11,0)</f>
        <v>1</v>
      </c>
      <c r="X150">
        <f>VLOOKUP(A150,site_data_desc!$A$2:$M$380,12,0)</f>
        <v>0</v>
      </c>
      <c r="Y150">
        <f>VLOOKUP(A150,site_data_desc!$A$2:$M$380,13,0)</f>
        <v>0</v>
      </c>
      <c r="Z150" s="1">
        <f t="shared" si="26"/>
        <v>0.25095582045026338</v>
      </c>
      <c r="AA150" s="1" t="str">
        <f t="shared" si="27"/>
        <v>26-50% increase</v>
      </c>
      <c r="AB150" s="3">
        <f t="shared" si="28"/>
        <v>2</v>
      </c>
      <c r="AC150">
        <f t="shared" si="29"/>
        <v>0</v>
      </c>
    </row>
    <row r="151" spans="1:29" x14ac:dyDescent="0.3">
      <c r="A151" t="s">
        <v>150</v>
      </c>
      <c r="B151" s="1">
        <f>VLOOKUP(A151,welfare_data!$A$1:$C$379,2,0)</f>
        <v>6019484.9424900003</v>
      </c>
      <c r="C151" s="1">
        <f>VLOOKUP(A151,welfare_data!$A$1:$C$379,3,0)</f>
        <v>7509543.8809460001</v>
      </c>
      <c r="D151" t="s">
        <v>374</v>
      </c>
      <c r="E151">
        <v>22.091000000000001</v>
      </c>
      <c r="F151">
        <v>60.4209999999999</v>
      </c>
      <c r="G151" t="str">
        <f t="shared" si="20"/>
        <v>3,000,000 - 10,000,000</v>
      </c>
      <c r="H151" t="str">
        <f t="shared" si="20"/>
        <v>3,000,000 - 10,000,000</v>
      </c>
      <c r="I151">
        <f t="shared" si="21"/>
        <v>3</v>
      </c>
      <c r="J151">
        <f t="shared" si="21"/>
        <v>3</v>
      </c>
      <c r="K151">
        <f t="shared" si="22"/>
        <v>1.5098036484771051</v>
      </c>
      <c r="L151">
        <f t="shared" si="23"/>
        <v>1.6817928305074288</v>
      </c>
      <c r="M151">
        <f t="shared" si="24"/>
        <v>1.5098036484771051</v>
      </c>
      <c r="N151">
        <f t="shared" si="25"/>
        <v>1.6817928305074288</v>
      </c>
      <c r="O151">
        <f>VLOOKUP(A151,site_data_desc!$A$2:$M$380,3,0)</f>
        <v>0</v>
      </c>
      <c r="P151">
        <f>VLOOKUP(A151,site_data_desc!$A$2:$M$380,4,0)</f>
        <v>4.3745499E-3</v>
      </c>
      <c r="Q151">
        <f>VLOOKUP(A151,site_data_desc!$A$2:$M$380,5,0)</f>
        <v>152.71200999999999</v>
      </c>
      <c r="R151">
        <f>VLOOKUP(A151,site_data_desc!$A$2:$M$380,6,0)</f>
        <v>266.76900999999998</v>
      </c>
      <c r="S151">
        <f>VLOOKUP(A151,site_data_desc!$A$2:$M$380,7,0)</f>
        <v>2</v>
      </c>
      <c r="T151">
        <f>VLOOKUP(A151,site_data_desc!$A$2:$M$380,8,0)</f>
        <v>7.0000000000000001E-3</v>
      </c>
      <c r="U151">
        <f>VLOOKUP(A151,site_data_desc!$A$2:$M$380,9,0)</f>
        <v>3.0280000000000001E-2</v>
      </c>
      <c r="V151">
        <f>VLOOKUP(A151,site_data_desc!$A$2:$M$380,10,0)</f>
        <v>0</v>
      </c>
      <c r="W151">
        <f>VLOOKUP(A151,site_data_desc!$A$2:$M$380,11,0)</f>
        <v>1</v>
      </c>
      <c r="X151">
        <f>VLOOKUP(A151,site_data_desc!$A$2:$M$380,12,0)</f>
        <v>0</v>
      </c>
      <c r="Y151">
        <f>VLOOKUP(A151,site_data_desc!$A$2:$M$380,13,0)</f>
        <v>0</v>
      </c>
      <c r="Z151" s="1">
        <f t="shared" si="26"/>
        <v>0.24753927498647865</v>
      </c>
      <c r="AA151" s="1" t="str">
        <f t="shared" si="27"/>
        <v>0-25% increase</v>
      </c>
      <c r="AB151" s="3">
        <f t="shared" si="28"/>
        <v>1</v>
      </c>
      <c r="AC151">
        <f t="shared" si="29"/>
        <v>0</v>
      </c>
    </row>
    <row r="152" spans="1:29" x14ac:dyDescent="0.3">
      <c r="A152" t="s">
        <v>151</v>
      </c>
      <c r="B152" s="1">
        <f>VLOOKUP(A152,welfare_data!$A$1:$C$379,2,0)</f>
        <v>12914904.57746</v>
      </c>
      <c r="C152" s="1">
        <f>VLOOKUP(A152,welfare_data!$A$1:$C$379,3,0)</f>
        <v>16997699.946850002</v>
      </c>
      <c r="D152" t="s">
        <v>374</v>
      </c>
      <c r="E152">
        <v>21.52</v>
      </c>
      <c r="F152">
        <v>61.566000000000003</v>
      </c>
      <c r="G152" t="str">
        <f t="shared" si="20"/>
        <v>10,000,000 - 30,000,000</v>
      </c>
      <c r="H152" t="str">
        <f t="shared" si="20"/>
        <v>10,000,000 - 30,000,000</v>
      </c>
      <c r="I152">
        <f t="shared" si="21"/>
        <v>4</v>
      </c>
      <c r="J152">
        <f t="shared" si="21"/>
        <v>4</v>
      </c>
      <c r="K152">
        <f t="shared" si="22"/>
        <v>1.7320508075688776</v>
      </c>
      <c r="L152">
        <f t="shared" si="23"/>
        <v>1.9999999999999996</v>
      </c>
      <c r="M152">
        <f t="shared" si="24"/>
        <v>1.7320508075688776</v>
      </c>
      <c r="N152">
        <f t="shared" si="25"/>
        <v>1.9999999999999996</v>
      </c>
      <c r="O152">
        <f>VLOOKUP(A152,site_data_desc!$A$2:$M$380,3,0)</f>
        <v>0</v>
      </c>
      <c r="P152">
        <f>VLOOKUP(A152,site_data_desc!$A$2:$M$380,4,0)</f>
        <v>8.963110299999999E-2</v>
      </c>
      <c r="Q152">
        <f>VLOOKUP(A152,site_data_desc!$A$2:$M$380,5,0)</f>
        <v>106.224</v>
      </c>
      <c r="R152">
        <f>VLOOKUP(A152,site_data_desc!$A$2:$M$380,6,0)</f>
        <v>76.292702000000006</v>
      </c>
      <c r="S152">
        <f>VLOOKUP(A152,site_data_desc!$A$2:$M$380,7,0)</f>
        <v>1</v>
      </c>
      <c r="T152">
        <f>VLOOKUP(A152,site_data_desc!$A$2:$M$380,8,0)</f>
        <v>3.8300000000000001E-3</v>
      </c>
      <c r="U152">
        <f>VLOOKUP(A152,site_data_desc!$A$2:$M$380,9,0)</f>
        <v>2.6700000000000001E-3</v>
      </c>
      <c r="V152">
        <f>VLOOKUP(A152,site_data_desc!$A$2:$M$380,10,0)</f>
        <v>1</v>
      </c>
      <c r="W152">
        <f>VLOOKUP(A152,site_data_desc!$A$2:$M$380,11,0)</f>
        <v>0</v>
      </c>
      <c r="X152">
        <f>VLOOKUP(A152,site_data_desc!$A$2:$M$380,12,0)</f>
        <v>0</v>
      </c>
      <c r="Y152">
        <f>VLOOKUP(A152,site_data_desc!$A$2:$M$380,13,0)</f>
        <v>0</v>
      </c>
      <c r="Z152" s="1">
        <f t="shared" si="26"/>
        <v>0.31613050990059832</v>
      </c>
      <c r="AA152" s="1" t="str">
        <f t="shared" si="27"/>
        <v>26-50% increase</v>
      </c>
      <c r="AB152" s="3">
        <f t="shared" si="28"/>
        <v>2</v>
      </c>
      <c r="AC152">
        <f t="shared" si="29"/>
        <v>1</v>
      </c>
    </row>
    <row r="153" spans="1:29" x14ac:dyDescent="0.3">
      <c r="A153" t="s">
        <v>152</v>
      </c>
      <c r="B153" s="1">
        <f>VLOOKUP(A153,welfare_data!$A$1:$C$379,2,0)</f>
        <v>14836912.67472</v>
      </c>
      <c r="C153" s="1">
        <f>VLOOKUP(A153,welfare_data!$A$1:$C$379,3,0)</f>
        <v>18825887.359680001</v>
      </c>
      <c r="D153" t="s">
        <v>374</v>
      </c>
      <c r="E153">
        <v>21.471</v>
      </c>
      <c r="F153">
        <v>61.137</v>
      </c>
      <c r="G153" t="str">
        <f t="shared" si="20"/>
        <v>10,000,000 - 30,000,000</v>
      </c>
      <c r="H153" t="str">
        <f t="shared" si="20"/>
        <v>10,000,000 - 30,000,000</v>
      </c>
      <c r="I153">
        <f t="shared" si="21"/>
        <v>4</v>
      </c>
      <c r="J153">
        <f t="shared" si="21"/>
        <v>4</v>
      </c>
      <c r="K153">
        <f t="shared" si="22"/>
        <v>1.7320508075688776</v>
      </c>
      <c r="L153">
        <f t="shared" si="23"/>
        <v>1.9999999999999996</v>
      </c>
      <c r="M153">
        <f t="shared" si="24"/>
        <v>1.7320508075688776</v>
      </c>
      <c r="N153">
        <f t="shared" si="25"/>
        <v>1.9999999999999996</v>
      </c>
      <c r="O153">
        <f>VLOOKUP(A153,site_data_desc!$A$2:$M$380,3,0)</f>
        <v>0</v>
      </c>
      <c r="P153">
        <f>VLOOKUP(A153,site_data_desc!$A$2:$M$380,4,0)</f>
        <v>0.53786798000000002</v>
      </c>
      <c r="Q153">
        <f>VLOOKUP(A153,site_data_desc!$A$2:$M$380,5,0)</f>
        <v>350.58701000000002</v>
      </c>
      <c r="R153">
        <f>VLOOKUP(A153,site_data_desc!$A$2:$M$380,6,0)</f>
        <v>161.72099</v>
      </c>
      <c r="S153">
        <f>VLOOKUP(A153,site_data_desc!$A$2:$M$380,7,0)</f>
        <v>2</v>
      </c>
      <c r="T153">
        <f>VLOOKUP(A153,site_data_desc!$A$2:$M$380,8,0)</f>
        <v>5.8139999999999997E-2</v>
      </c>
      <c r="U153">
        <f>VLOOKUP(A153,site_data_desc!$A$2:$M$380,9,0)</f>
        <v>2.8850000000000001E-2</v>
      </c>
      <c r="V153">
        <f>VLOOKUP(A153,site_data_desc!$A$2:$M$380,10,0)</f>
        <v>0</v>
      </c>
      <c r="W153">
        <f>VLOOKUP(A153,site_data_desc!$A$2:$M$380,11,0)</f>
        <v>1</v>
      </c>
      <c r="X153">
        <f>VLOOKUP(A153,site_data_desc!$A$2:$M$380,12,0)</f>
        <v>0</v>
      </c>
      <c r="Y153">
        <f>VLOOKUP(A153,site_data_desc!$A$2:$M$380,13,0)</f>
        <v>0</v>
      </c>
      <c r="Z153" s="1">
        <f t="shared" si="26"/>
        <v>0.26885476597544777</v>
      </c>
      <c r="AA153" s="1" t="str">
        <f t="shared" si="27"/>
        <v>26-50% increase</v>
      </c>
      <c r="AB153" s="3">
        <f t="shared" si="28"/>
        <v>2</v>
      </c>
      <c r="AC153">
        <f t="shared" si="29"/>
        <v>0</v>
      </c>
    </row>
    <row r="154" spans="1:29" x14ac:dyDescent="0.3">
      <c r="A154" t="s">
        <v>153</v>
      </c>
      <c r="B154" s="1">
        <f>VLOOKUP(A154,welfare_data!$A$1:$C$379,2,0)</f>
        <v>744909.91325410001</v>
      </c>
      <c r="C154" s="1">
        <f>VLOOKUP(A154,welfare_data!$A$1:$C$379,3,0)</f>
        <v>925953.54807280004</v>
      </c>
      <c r="D154" t="s">
        <v>374</v>
      </c>
      <c r="E154">
        <v>26.988</v>
      </c>
      <c r="F154">
        <v>60.494999999999898</v>
      </c>
      <c r="G154" t="str">
        <f t="shared" si="20"/>
        <v>&lt; 1 million</v>
      </c>
      <c r="H154" t="str">
        <f t="shared" si="20"/>
        <v>&lt; 1 million</v>
      </c>
      <c r="I154">
        <f t="shared" si="21"/>
        <v>1</v>
      </c>
      <c r="J154">
        <f t="shared" si="21"/>
        <v>1</v>
      </c>
      <c r="K154">
        <f t="shared" si="22"/>
        <v>1.1472026904398771</v>
      </c>
      <c r="L154">
        <f t="shared" si="23"/>
        <v>1.189207115002721</v>
      </c>
      <c r="M154">
        <f t="shared" si="24"/>
        <v>1.1472026904398771</v>
      </c>
      <c r="N154">
        <f t="shared" si="25"/>
        <v>1.189207115002721</v>
      </c>
      <c r="O154">
        <f>VLOOKUP(A154,site_data_desc!$A$2:$M$380,3,0)</f>
        <v>0</v>
      </c>
      <c r="P154">
        <f>VLOOKUP(A154,site_data_desc!$A$2:$M$380,4,0)</f>
        <v>0.202875</v>
      </c>
      <c r="Q154">
        <f>VLOOKUP(A154,site_data_desc!$A$2:$M$380,5,0)</f>
        <v>554.89202999999998</v>
      </c>
      <c r="R154">
        <f>VLOOKUP(A154,site_data_desc!$A$2:$M$380,6,0)</f>
        <v>291.29300000000001</v>
      </c>
      <c r="S154">
        <f>VLOOKUP(A154,site_data_desc!$A$2:$M$380,7,0)</f>
        <v>3</v>
      </c>
      <c r="T154">
        <f>VLOOKUP(A154,site_data_desc!$A$2:$M$380,8,0)</f>
        <v>0.40267000000000003</v>
      </c>
      <c r="U154">
        <f>VLOOKUP(A154,site_data_desc!$A$2:$M$380,9,0)</f>
        <v>3.6700000000000001E-3</v>
      </c>
      <c r="V154">
        <f>VLOOKUP(A154,site_data_desc!$A$2:$M$380,10,0)</f>
        <v>0</v>
      </c>
      <c r="W154">
        <f>VLOOKUP(A154,site_data_desc!$A$2:$M$380,11,0)</f>
        <v>0</v>
      </c>
      <c r="X154">
        <f>VLOOKUP(A154,site_data_desc!$A$2:$M$380,12,0)</f>
        <v>1</v>
      </c>
      <c r="Y154">
        <f>VLOOKUP(A154,site_data_desc!$A$2:$M$380,13,0)</f>
        <v>0</v>
      </c>
      <c r="Z154" s="1">
        <f t="shared" si="26"/>
        <v>0.24304097931496221</v>
      </c>
      <c r="AA154" s="1" t="str">
        <f t="shared" si="27"/>
        <v>0-25% increase</v>
      </c>
      <c r="AB154" s="3">
        <f t="shared" si="28"/>
        <v>1</v>
      </c>
      <c r="AC154">
        <f t="shared" si="29"/>
        <v>0</v>
      </c>
    </row>
    <row r="155" spans="1:29" x14ac:dyDescent="0.3">
      <c r="A155" t="s">
        <v>154</v>
      </c>
      <c r="B155" s="1">
        <f>VLOOKUP(A155,welfare_data!$A$1:$C$379,2,0)</f>
        <v>2411561.4234059998</v>
      </c>
      <c r="C155" s="1">
        <f>VLOOKUP(A155,welfare_data!$A$1:$C$379,3,0)</f>
        <v>3003642.376834</v>
      </c>
      <c r="D155" t="s">
        <v>374</v>
      </c>
      <c r="E155">
        <v>27.251000000000001</v>
      </c>
      <c r="F155">
        <v>60.524999999999899</v>
      </c>
      <c r="G155" t="str">
        <f t="shared" si="20"/>
        <v>1,000,000 - 3,000,000</v>
      </c>
      <c r="H155" t="str">
        <f t="shared" si="20"/>
        <v>3,000,000 - 10,000,000</v>
      </c>
      <c r="I155">
        <f t="shared" si="21"/>
        <v>2</v>
      </c>
      <c r="J155">
        <f t="shared" si="21"/>
        <v>3</v>
      </c>
      <c r="K155">
        <f t="shared" si="22"/>
        <v>1.3160740129524926</v>
      </c>
      <c r="L155">
        <f t="shared" si="23"/>
        <v>1.4142135623730949</v>
      </c>
      <c r="M155">
        <f t="shared" si="24"/>
        <v>1.5098036484771051</v>
      </c>
      <c r="N155">
        <f t="shared" si="25"/>
        <v>1.6817928305074288</v>
      </c>
      <c r="O155">
        <f>VLOOKUP(A155,site_data_desc!$A$2:$M$380,3,0)</f>
        <v>0</v>
      </c>
      <c r="P155">
        <f>VLOOKUP(A155,site_data_desc!$A$2:$M$380,4,0)</f>
        <v>2.5345900000000001E-2</v>
      </c>
      <c r="Q155">
        <f>VLOOKUP(A155,site_data_desc!$A$2:$M$380,5,0)</f>
        <v>145.70500000000001</v>
      </c>
      <c r="R155">
        <f>VLOOKUP(A155,site_data_desc!$A$2:$M$380,6,0)</f>
        <v>106.83799999999999</v>
      </c>
      <c r="S155">
        <f>VLOOKUP(A155,site_data_desc!$A$2:$M$380,7,0)</f>
        <v>1</v>
      </c>
      <c r="T155">
        <f>VLOOKUP(A155,site_data_desc!$A$2:$M$380,8,0)</f>
        <v>1.04E-2</v>
      </c>
      <c r="U155">
        <f>VLOOKUP(A155,site_data_desc!$A$2:$M$380,9,0)</f>
        <v>3.0000000000000001E-3</v>
      </c>
      <c r="V155">
        <f>VLOOKUP(A155,site_data_desc!$A$2:$M$380,10,0)</f>
        <v>1</v>
      </c>
      <c r="W155">
        <f>VLOOKUP(A155,site_data_desc!$A$2:$M$380,11,0)</f>
        <v>0</v>
      </c>
      <c r="X155">
        <f>VLOOKUP(A155,site_data_desc!$A$2:$M$380,12,0)</f>
        <v>0</v>
      </c>
      <c r="Y155">
        <f>VLOOKUP(A155,site_data_desc!$A$2:$M$380,13,0)</f>
        <v>0</v>
      </c>
      <c r="Z155" s="1">
        <f t="shared" si="26"/>
        <v>0.24551767484809367</v>
      </c>
      <c r="AA155" s="1" t="str">
        <f t="shared" si="27"/>
        <v>0-25% increase</v>
      </c>
      <c r="AB155" s="3">
        <f t="shared" si="28"/>
        <v>1</v>
      </c>
      <c r="AC155">
        <f t="shared" si="29"/>
        <v>1</v>
      </c>
    </row>
    <row r="156" spans="1:29" x14ac:dyDescent="0.3">
      <c r="A156" t="s">
        <v>155</v>
      </c>
      <c r="B156" s="1">
        <f>VLOOKUP(A156,welfare_data!$A$1:$C$379,2,0)</f>
        <v>822726.73358170001</v>
      </c>
      <c r="C156" s="1">
        <f>VLOOKUP(A156,welfare_data!$A$1:$C$379,3,0)</f>
        <v>1169077.9643570001</v>
      </c>
      <c r="D156" t="s">
        <v>374</v>
      </c>
      <c r="E156">
        <v>21.238</v>
      </c>
      <c r="F156">
        <v>62.393000000000001</v>
      </c>
      <c r="G156" t="str">
        <f t="shared" si="20"/>
        <v>&lt; 1 million</v>
      </c>
      <c r="H156" t="str">
        <f t="shared" si="20"/>
        <v>1,000,000 - 3,000,000</v>
      </c>
      <c r="I156">
        <f t="shared" si="21"/>
        <v>1</v>
      </c>
      <c r="J156">
        <f t="shared" si="21"/>
        <v>2</v>
      </c>
      <c r="K156">
        <f t="shared" si="22"/>
        <v>1.1472026904398771</v>
      </c>
      <c r="L156">
        <f t="shared" si="23"/>
        <v>1.189207115002721</v>
      </c>
      <c r="M156">
        <f t="shared" si="24"/>
        <v>1.3160740129524926</v>
      </c>
      <c r="N156">
        <f t="shared" si="25"/>
        <v>1.4142135623730949</v>
      </c>
      <c r="O156">
        <f>VLOOKUP(A156,site_data_desc!$A$2:$M$380,3,0)</f>
        <v>0</v>
      </c>
      <c r="P156">
        <f>VLOOKUP(A156,site_data_desc!$A$2:$M$380,4,0)</f>
        <v>0.13372099000000001</v>
      </c>
      <c r="Q156">
        <f>VLOOKUP(A156,site_data_desc!$A$2:$M$380,5,0)</f>
        <v>48.743499999999997</v>
      </c>
      <c r="R156">
        <f>VLOOKUP(A156,site_data_desc!$A$2:$M$380,6,0)</f>
        <v>32.1404</v>
      </c>
      <c r="S156">
        <f>VLOOKUP(A156,site_data_desc!$A$2:$M$380,7,0)</f>
        <v>1</v>
      </c>
      <c r="T156">
        <f>VLOOKUP(A156,site_data_desc!$A$2:$M$380,8,0)</f>
        <v>5.7499999999999999E-3</v>
      </c>
      <c r="U156">
        <f>VLOOKUP(A156,site_data_desc!$A$2:$M$380,9,0)</f>
        <v>3.0000000000000001E-3</v>
      </c>
      <c r="V156">
        <f>VLOOKUP(A156,site_data_desc!$A$2:$M$380,10,0)</f>
        <v>1</v>
      </c>
      <c r="W156">
        <f>VLOOKUP(A156,site_data_desc!$A$2:$M$380,11,0)</f>
        <v>0</v>
      </c>
      <c r="X156">
        <f>VLOOKUP(A156,site_data_desc!$A$2:$M$380,12,0)</f>
        <v>0</v>
      </c>
      <c r="Y156">
        <f>VLOOKUP(A156,site_data_desc!$A$2:$M$380,13,0)</f>
        <v>0</v>
      </c>
      <c r="Z156" s="1">
        <f t="shared" si="26"/>
        <v>0.42097967239678374</v>
      </c>
      <c r="AA156" s="1" t="str">
        <f t="shared" si="27"/>
        <v>26-50% increase</v>
      </c>
      <c r="AB156" s="3">
        <f t="shared" si="28"/>
        <v>2</v>
      </c>
      <c r="AC156">
        <f t="shared" si="29"/>
        <v>1</v>
      </c>
    </row>
    <row r="157" spans="1:29" x14ac:dyDescent="0.3">
      <c r="A157" t="s">
        <v>156</v>
      </c>
      <c r="B157" s="1">
        <f>VLOOKUP(A157,welfare_data!$A$1:$C$379,2,0)</f>
        <v>1093498.661966</v>
      </c>
      <c r="C157" s="1">
        <f>VLOOKUP(A157,welfare_data!$A$1:$C$379,3,0)</f>
        <v>1725352.2623459999</v>
      </c>
      <c r="D157" t="s">
        <v>374</v>
      </c>
      <c r="E157">
        <v>21.933</v>
      </c>
      <c r="F157">
        <v>63.24</v>
      </c>
      <c r="G157" t="str">
        <f t="shared" si="20"/>
        <v>1,000,000 - 3,000,000</v>
      </c>
      <c r="H157" t="str">
        <f t="shared" si="20"/>
        <v>1,000,000 - 3,000,000</v>
      </c>
      <c r="I157">
        <f t="shared" si="21"/>
        <v>2</v>
      </c>
      <c r="J157">
        <f t="shared" si="21"/>
        <v>2</v>
      </c>
      <c r="K157">
        <f t="shared" si="22"/>
        <v>1.3160740129524926</v>
      </c>
      <c r="L157">
        <f t="shared" si="23"/>
        <v>1.4142135623730949</v>
      </c>
      <c r="M157">
        <f t="shared" si="24"/>
        <v>1.3160740129524926</v>
      </c>
      <c r="N157">
        <f t="shared" si="25"/>
        <v>1.4142135623730949</v>
      </c>
      <c r="O157">
        <f>VLOOKUP(A157,site_data_desc!$A$2:$M$380,3,0)</f>
        <v>0</v>
      </c>
      <c r="P157">
        <f>VLOOKUP(A157,site_data_desc!$A$2:$M$380,4,0)</f>
        <v>5.3214401999999994E-3</v>
      </c>
      <c r="Q157">
        <f>VLOOKUP(A157,site_data_desc!$A$2:$M$380,5,0)</f>
        <v>12.0329</v>
      </c>
      <c r="R157">
        <f>VLOOKUP(A157,site_data_desc!$A$2:$M$380,6,0)</f>
        <v>20.045400999999998</v>
      </c>
      <c r="S157">
        <f>VLOOKUP(A157,site_data_desc!$A$2:$M$380,7,0)</f>
        <v>1</v>
      </c>
      <c r="T157">
        <f>VLOOKUP(A157,site_data_desc!$A$2:$M$380,8,0)</f>
        <v>2.0500000000000001E-2</v>
      </c>
      <c r="U157">
        <f>VLOOKUP(A157,site_data_desc!$A$2:$M$380,9,0)</f>
        <v>1.2999999999999999E-2</v>
      </c>
      <c r="V157">
        <f>VLOOKUP(A157,site_data_desc!$A$2:$M$380,10,0)</f>
        <v>1</v>
      </c>
      <c r="W157">
        <f>VLOOKUP(A157,site_data_desc!$A$2:$M$380,11,0)</f>
        <v>0</v>
      </c>
      <c r="X157">
        <f>VLOOKUP(A157,site_data_desc!$A$2:$M$380,12,0)</f>
        <v>0</v>
      </c>
      <c r="Y157">
        <f>VLOOKUP(A157,site_data_desc!$A$2:$M$380,13,0)</f>
        <v>0</v>
      </c>
      <c r="Z157" s="1">
        <f t="shared" si="26"/>
        <v>0.57782750208764877</v>
      </c>
      <c r="AA157" s="1" t="str">
        <f t="shared" si="27"/>
        <v>51-75% increase</v>
      </c>
      <c r="AB157" s="3">
        <f t="shared" si="28"/>
        <v>3</v>
      </c>
      <c r="AC157">
        <f t="shared" si="29"/>
        <v>1</v>
      </c>
    </row>
    <row r="158" spans="1:29" x14ac:dyDescent="0.3">
      <c r="A158" t="s">
        <v>157</v>
      </c>
      <c r="B158" s="1">
        <f>VLOOKUP(A158,welfare_data!$A$1:$C$379,2,0)</f>
        <v>450422.61344749999</v>
      </c>
      <c r="C158" s="1">
        <f>VLOOKUP(A158,welfare_data!$A$1:$C$379,3,0)</f>
        <v>667663.22949629999</v>
      </c>
      <c r="D158" t="s">
        <v>374</v>
      </c>
      <c r="E158">
        <v>21.222000000000001</v>
      </c>
      <c r="F158">
        <v>62.441000000000003</v>
      </c>
      <c r="G158" t="str">
        <f t="shared" si="20"/>
        <v>&lt; 1 million</v>
      </c>
      <c r="H158" t="str">
        <f t="shared" si="20"/>
        <v>&lt; 1 million</v>
      </c>
      <c r="I158">
        <f t="shared" si="21"/>
        <v>1</v>
      </c>
      <c r="J158">
        <f t="shared" si="21"/>
        <v>1</v>
      </c>
      <c r="K158">
        <f t="shared" si="22"/>
        <v>1.1472026904398771</v>
      </c>
      <c r="L158">
        <f t="shared" si="23"/>
        <v>1.189207115002721</v>
      </c>
      <c r="M158">
        <f t="shared" si="24"/>
        <v>1.1472026904398771</v>
      </c>
      <c r="N158">
        <f t="shared" si="25"/>
        <v>1.189207115002721</v>
      </c>
      <c r="O158">
        <f>VLOOKUP(A158,site_data_desc!$A$2:$M$380,3,0)</f>
        <v>0</v>
      </c>
      <c r="P158">
        <f>VLOOKUP(A158,site_data_desc!$A$2:$M$380,4,0)</f>
        <v>4.1143398000000001E-3</v>
      </c>
      <c r="Q158">
        <f>VLOOKUP(A158,site_data_desc!$A$2:$M$380,5,0)</f>
        <v>26.514099000000002</v>
      </c>
      <c r="R158">
        <f>VLOOKUP(A158,site_data_desc!$A$2:$M$380,6,0)</f>
        <v>53.130198999999998</v>
      </c>
      <c r="S158">
        <f>VLOOKUP(A158,site_data_desc!$A$2:$M$380,7,0)</f>
        <v>1</v>
      </c>
      <c r="T158">
        <f>VLOOKUP(A158,site_data_desc!$A$2:$M$380,8,0)</f>
        <v>2.1499999999999998E-2</v>
      </c>
      <c r="U158">
        <f>VLOOKUP(A158,site_data_desc!$A$2:$M$380,9,0)</f>
        <v>1.35E-2</v>
      </c>
      <c r="V158">
        <f>VLOOKUP(A158,site_data_desc!$A$2:$M$380,10,0)</f>
        <v>1</v>
      </c>
      <c r="W158">
        <f>VLOOKUP(A158,site_data_desc!$A$2:$M$380,11,0)</f>
        <v>0</v>
      </c>
      <c r="X158">
        <f>VLOOKUP(A158,site_data_desc!$A$2:$M$380,12,0)</f>
        <v>0</v>
      </c>
      <c r="Y158">
        <f>VLOOKUP(A158,site_data_desc!$A$2:$M$380,13,0)</f>
        <v>0</v>
      </c>
      <c r="Z158" s="1">
        <f t="shared" si="26"/>
        <v>0.48230397311994855</v>
      </c>
      <c r="AA158" s="1" t="str">
        <f t="shared" si="27"/>
        <v>26-50% increase</v>
      </c>
      <c r="AB158" s="3">
        <f t="shared" si="28"/>
        <v>2</v>
      </c>
      <c r="AC158">
        <f t="shared" si="29"/>
        <v>1</v>
      </c>
    </row>
    <row r="159" spans="1:29" x14ac:dyDescent="0.3">
      <c r="A159" t="s">
        <v>158</v>
      </c>
      <c r="B159" s="1">
        <f>VLOOKUP(A159,welfare_data!$A$1:$C$379,2,0)</f>
        <v>1472155.3317499999</v>
      </c>
      <c r="C159" s="1">
        <f>VLOOKUP(A159,welfare_data!$A$1:$C$379,3,0)</f>
        <v>1268357.3299149999</v>
      </c>
      <c r="D159" t="s">
        <v>374</v>
      </c>
      <c r="E159">
        <v>22.369</v>
      </c>
      <c r="F159">
        <v>63.299999999999898</v>
      </c>
      <c r="G159" t="str">
        <f t="shared" si="20"/>
        <v>1,000,000 - 3,000,000</v>
      </c>
      <c r="H159" t="str">
        <f t="shared" si="20"/>
        <v>1,000,000 - 3,000,000</v>
      </c>
      <c r="I159">
        <f t="shared" si="21"/>
        <v>2</v>
      </c>
      <c r="J159">
        <f t="shared" si="21"/>
        <v>2</v>
      </c>
      <c r="K159">
        <f t="shared" si="22"/>
        <v>1.3160740129524926</v>
      </c>
      <c r="L159">
        <f t="shared" si="23"/>
        <v>1.4142135623730949</v>
      </c>
      <c r="M159">
        <f t="shared" si="24"/>
        <v>1.3160740129524926</v>
      </c>
      <c r="N159">
        <f t="shared" si="25"/>
        <v>1.4142135623730949</v>
      </c>
      <c r="O159">
        <f>VLOOKUP(A159,site_data_desc!$A$2:$M$380,3,0)</f>
        <v>0</v>
      </c>
      <c r="P159">
        <f>VLOOKUP(A159,site_data_desc!$A$2:$M$380,4,0)</f>
        <v>0.11553400000000001</v>
      </c>
      <c r="Q159">
        <f>VLOOKUP(A159,site_data_desc!$A$2:$M$380,5,0)</f>
        <v>35.353698999999999</v>
      </c>
      <c r="R159">
        <f>VLOOKUP(A159,site_data_desc!$A$2:$M$380,6,0)</f>
        <v>18.321300000000001</v>
      </c>
      <c r="S159">
        <f>VLOOKUP(A159,site_data_desc!$A$2:$M$380,7,0)</f>
        <v>1</v>
      </c>
      <c r="T159">
        <f>VLOOKUP(A159,site_data_desc!$A$2:$M$380,8,0)</f>
        <v>2.2499999999999999E-2</v>
      </c>
      <c r="U159">
        <f>VLOOKUP(A159,site_data_desc!$A$2:$M$380,9,0)</f>
        <v>2.1749999999999999E-2</v>
      </c>
      <c r="V159">
        <f>VLOOKUP(A159,site_data_desc!$A$2:$M$380,10,0)</f>
        <v>1</v>
      </c>
      <c r="W159">
        <f>VLOOKUP(A159,site_data_desc!$A$2:$M$380,11,0)</f>
        <v>0</v>
      </c>
      <c r="X159">
        <f>VLOOKUP(A159,site_data_desc!$A$2:$M$380,12,0)</f>
        <v>0</v>
      </c>
      <c r="Y159">
        <f>VLOOKUP(A159,site_data_desc!$A$2:$M$380,13,0)</f>
        <v>0</v>
      </c>
      <c r="Z159" s="1">
        <f t="shared" si="26"/>
        <v>-0.13843512124005186</v>
      </c>
      <c r="AA159" s="1" t="str">
        <f t="shared" si="27"/>
        <v>0-25% increase</v>
      </c>
      <c r="AB159" s="3">
        <f t="shared" si="28"/>
        <v>1</v>
      </c>
      <c r="AC159">
        <f t="shared" si="29"/>
        <v>0</v>
      </c>
    </row>
    <row r="160" spans="1:29" x14ac:dyDescent="0.3">
      <c r="A160" t="s">
        <v>159</v>
      </c>
      <c r="B160" s="1">
        <f>VLOOKUP(A160,welfare_data!$A$1:$C$379,2,0)</f>
        <v>2224148.9559470001</v>
      </c>
      <c r="C160" s="1">
        <f>VLOOKUP(A160,welfare_data!$A$1:$C$379,3,0)</f>
        <v>2764172.388601</v>
      </c>
      <c r="D160" t="s">
        <v>374</v>
      </c>
      <c r="E160">
        <v>22.687999999999899</v>
      </c>
      <c r="F160">
        <v>63.688000000000002</v>
      </c>
      <c r="G160" t="str">
        <f t="shared" si="20"/>
        <v>1,000,000 - 3,000,000</v>
      </c>
      <c r="H160" t="str">
        <f t="shared" si="20"/>
        <v>1,000,000 - 3,000,000</v>
      </c>
      <c r="I160">
        <f t="shared" si="21"/>
        <v>2</v>
      </c>
      <c r="J160">
        <f t="shared" si="21"/>
        <v>2</v>
      </c>
      <c r="K160">
        <f t="shared" si="22"/>
        <v>1.3160740129524926</v>
      </c>
      <c r="L160">
        <f t="shared" si="23"/>
        <v>1.4142135623730949</v>
      </c>
      <c r="M160">
        <f t="shared" si="24"/>
        <v>1.3160740129524926</v>
      </c>
      <c r="N160">
        <f t="shared" si="25"/>
        <v>1.4142135623730949</v>
      </c>
      <c r="O160">
        <f>VLOOKUP(A160,site_data_desc!$A$2:$M$380,3,0)</f>
        <v>0</v>
      </c>
      <c r="P160">
        <f>VLOOKUP(A160,site_data_desc!$A$2:$M$380,4,0)</f>
        <v>0.31719799999999998</v>
      </c>
      <c r="Q160">
        <f>VLOOKUP(A160,site_data_desc!$A$2:$M$380,5,0)</f>
        <v>159.47501</v>
      </c>
      <c r="R160">
        <f>VLOOKUP(A160,site_data_desc!$A$2:$M$380,6,0)</f>
        <v>74.266602000000006</v>
      </c>
      <c r="S160">
        <f>VLOOKUP(A160,site_data_desc!$A$2:$M$380,7,0)</f>
        <v>2</v>
      </c>
      <c r="T160">
        <f>VLOOKUP(A160,site_data_desc!$A$2:$M$380,8,0)</f>
        <v>0.13575000000000001</v>
      </c>
      <c r="U160">
        <f>VLOOKUP(A160,site_data_desc!$A$2:$M$380,9,0)</f>
        <v>5.5500000000000001E-2</v>
      </c>
      <c r="V160">
        <f>VLOOKUP(A160,site_data_desc!$A$2:$M$380,10,0)</f>
        <v>0</v>
      </c>
      <c r="W160">
        <f>VLOOKUP(A160,site_data_desc!$A$2:$M$380,11,0)</f>
        <v>1</v>
      </c>
      <c r="X160">
        <f>VLOOKUP(A160,site_data_desc!$A$2:$M$380,12,0)</f>
        <v>0</v>
      </c>
      <c r="Y160">
        <f>VLOOKUP(A160,site_data_desc!$A$2:$M$380,13,0)</f>
        <v>0</v>
      </c>
      <c r="Z160" s="1">
        <f t="shared" si="26"/>
        <v>0.24280002974174372</v>
      </c>
      <c r="AA160" s="1" t="str">
        <f t="shared" si="27"/>
        <v>0-25% increase</v>
      </c>
      <c r="AB160" s="3">
        <f t="shared" si="28"/>
        <v>1</v>
      </c>
      <c r="AC160">
        <f t="shared" si="29"/>
        <v>0</v>
      </c>
    </row>
    <row r="161" spans="1:29" x14ac:dyDescent="0.3">
      <c r="A161" t="s">
        <v>160</v>
      </c>
      <c r="B161" s="1">
        <f>VLOOKUP(A161,welfare_data!$A$1:$C$379,2,0)</f>
        <v>757245.82574260002</v>
      </c>
      <c r="C161" s="1">
        <f>VLOOKUP(A161,welfare_data!$A$1:$C$379,3,0)</f>
        <v>1069476.7367070001</v>
      </c>
      <c r="D161" t="s">
        <v>374</v>
      </c>
      <c r="E161">
        <v>21.6419999999999</v>
      </c>
      <c r="F161">
        <v>63.075000000000003</v>
      </c>
      <c r="G161" t="str">
        <f t="shared" si="20"/>
        <v>&lt; 1 million</v>
      </c>
      <c r="H161" t="str">
        <f t="shared" si="20"/>
        <v>1,000,000 - 3,000,000</v>
      </c>
      <c r="I161">
        <f t="shared" si="21"/>
        <v>1</v>
      </c>
      <c r="J161">
        <f t="shared" si="21"/>
        <v>2</v>
      </c>
      <c r="K161">
        <f t="shared" si="22"/>
        <v>1.1472026904398771</v>
      </c>
      <c r="L161">
        <f t="shared" si="23"/>
        <v>1.189207115002721</v>
      </c>
      <c r="M161">
        <f t="shared" si="24"/>
        <v>1.3160740129524926</v>
      </c>
      <c r="N161">
        <f t="shared" si="25"/>
        <v>1.4142135623730949</v>
      </c>
      <c r="O161">
        <f>VLOOKUP(A161,site_data_desc!$A$2:$M$380,3,0)</f>
        <v>0</v>
      </c>
      <c r="P161">
        <f>VLOOKUP(A161,site_data_desc!$A$2:$M$380,4,0)</f>
        <v>0.56938300000000008</v>
      </c>
      <c r="Q161">
        <f>VLOOKUP(A161,site_data_desc!$A$2:$M$380,5,0)</f>
        <v>332.95499000000001</v>
      </c>
      <c r="R161">
        <f>VLOOKUP(A161,site_data_desc!$A$2:$M$380,6,0)</f>
        <v>167.745</v>
      </c>
      <c r="S161">
        <f>VLOOKUP(A161,site_data_desc!$A$2:$M$380,7,0)</f>
        <v>2</v>
      </c>
      <c r="T161">
        <f>VLOOKUP(A161,site_data_desc!$A$2:$M$380,8,0)</f>
        <v>0.10975</v>
      </c>
      <c r="U161">
        <f>VLOOKUP(A161,site_data_desc!$A$2:$M$380,9,0)</f>
        <v>2.9749999999999999E-2</v>
      </c>
      <c r="V161">
        <f>VLOOKUP(A161,site_data_desc!$A$2:$M$380,10,0)</f>
        <v>0</v>
      </c>
      <c r="W161">
        <f>VLOOKUP(A161,site_data_desc!$A$2:$M$380,11,0)</f>
        <v>1</v>
      </c>
      <c r="X161">
        <f>VLOOKUP(A161,site_data_desc!$A$2:$M$380,12,0)</f>
        <v>0</v>
      </c>
      <c r="Y161">
        <f>VLOOKUP(A161,site_data_desc!$A$2:$M$380,13,0)</f>
        <v>0</v>
      </c>
      <c r="Z161" s="1">
        <f t="shared" si="26"/>
        <v>0.41232437386922266</v>
      </c>
      <c r="AA161" s="1" t="str">
        <f t="shared" si="27"/>
        <v>26-50% increase</v>
      </c>
      <c r="AB161" s="3">
        <f t="shared" si="28"/>
        <v>2</v>
      </c>
      <c r="AC161">
        <f t="shared" si="29"/>
        <v>0</v>
      </c>
    </row>
    <row r="162" spans="1:29" x14ac:dyDescent="0.3">
      <c r="A162" t="s">
        <v>161</v>
      </c>
      <c r="B162" s="1">
        <f>VLOOKUP(A162,welfare_data!$A$1:$C$379,2,0)</f>
        <v>4871284.1941419998</v>
      </c>
      <c r="C162" s="1">
        <f>VLOOKUP(A162,welfare_data!$A$1:$C$379,3,0)</f>
        <v>6512023.716</v>
      </c>
      <c r="D162" t="s">
        <v>374</v>
      </c>
      <c r="E162">
        <v>21.597000000000001</v>
      </c>
      <c r="F162">
        <v>63.094000000000001</v>
      </c>
      <c r="G162" t="str">
        <f t="shared" si="20"/>
        <v>3,000,000 - 10,000,000</v>
      </c>
      <c r="H162" t="str">
        <f t="shared" si="20"/>
        <v>3,000,000 - 10,000,000</v>
      </c>
      <c r="I162">
        <f t="shared" si="21"/>
        <v>3</v>
      </c>
      <c r="J162">
        <f t="shared" si="21"/>
        <v>3</v>
      </c>
      <c r="K162">
        <f t="shared" si="22"/>
        <v>1.5098036484771051</v>
      </c>
      <c r="L162">
        <f t="shared" si="23"/>
        <v>1.6817928305074288</v>
      </c>
      <c r="M162">
        <f t="shared" si="24"/>
        <v>1.5098036484771051</v>
      </c>
      <c r="N162">
        <f t="shared" si="25"/>
        <v>1.6817928305074288</v>
      </c>
      <c r="O162">
        <f>VLOOKUP(A162,site_data_desc!$A$2:$M$380,3,0)</f>
        <v>0</v>
      </c>
      <c r="P162">
        <f>VLOOKUP(A162,site_data_desc!$A$2:$M$380,4,0)</f>
        <v>0.71006798999999998</v>
      </c>
      <c r="Q162">
        <f>VLOOKUP(A162,site_data_desc!$A$2:$M$380,5,0)</f>
        <v>386.65899999999999</v>
      </c>
      <c r="R162">
        <f>VLOOKUP(A162,site_data_desc!$A$2:$M$380,6,0)</f>
        <v>183.46299999999999</v>
      </c>
      <c r="S162">
        <f>VLOOKUP(A162,site_data_desc!$A$2:$M$380,7,0)</f>
        <v>1</v>
      </c>
      <c r="T162">
        <f>VLOOKUP(A162,site_data_desc!$A$2:$M$380,8,0)</f>
        <v>3.6249999999999998E-2</v>
      </c>
      <c r="U162">
        <f>VLOOKUP(A162,site_data_desc!$A$2:$M$380,9,0)</f>
        <v>2.2749999999999999E-2</v>
      </c>
      <c r="V162">
        <f>VLOOKUP(A162,site_data_desc!$A$2:$M$380,10,0)</f>
        <v>1</v>
      </c>
      <c r="W162">
        <f>VLOOKUP(A162,site_data_desc!$A$2:$M$380,11,0)</f>
        <v>0</v>
      </c>
      <c r="X162">
        <f>VLOOKUP(A162,site_data_desc!$A$2:$M$380,12,0)</f>
        <v>0</v>
      </c>
      <c r="Y162">
        <f>VLOOKUP(A162,site_data_desc!$A$2:$M$380,13,0)</f>
        <v>0</v>
      </c>
      <c r="Z162" s="1">
        <f t="shared" si="26"/>
        <v>0.33681868198761306</v>
      </c>
      <c r="AA162" s="1" t="str">
        <f t="shared" si="27"/>
        <v>26-50% increase</v>
      </c>
      <c r="AB162" s="3">
        <f t="shared" si="28"/>
        <v>2</v>
      </c>
      <c r="AC162">
        <f t="shared" si="29"/>
        <v>1</v>
      </c>
    </row>
    <row r="163" spans="1:29" x14ac:dyDescent="0.3">
      <c r="A163" t="s">
        <v>162</v>
      </c>
      <c r="B163" s="1">
        <f>VLOOKUP(A163,welfare_data!$A$1:$C$379,2,0)</f>
        <v>517631.81598100002</v>
      </c>
      <c r="C163" s="1">
        <f>VLOOKUP(A163,welfare_data!$A$1:$C$379,3,0)</f>
        <v>627528.76537569996</v>
      </c>
      <c r="D163" t="s">
        <v>374</v>
      </c>
      <c r="E163">
        <v>23.417000000000002</v>
      </c>
      <c r="F163">
        <v>64.084000000000003</v>
      </c>
      <c r="G163" t="str">
        <f t="shared" si="20"/>
        <v>&lt; 1 million</v>
      </c>
      <c r="H163" t="str">
        <f t="shared" si="20"/>
        <v>&lt; 1 million</v>
      </c>
      <c r="I163">
        <f t="shared" si="21"/>
        <v>1</v>
      </c>
      <c r="J163">
        <f t="shared" si="21"/>
        <v>1</v>
      </c>
      <c r="K163">
        <f t="shared" si="22"/>
        <v>1.1472026904398771</v>
      </c>
      <c r="L163">
        <f t="shared" si="23"/>
        <v>1.189207115002721</v>
      </c>
      <c r="M163">
        <f t="shared" si="24"/>
        <v>1.1472026904398771</v>
      </c>
      <c r="N163">
        <f t="shared" si="25"/>
        <v>1.189207115002721</v>
      </c>
      <c r="O163">
        <f>VLOOKUP(A163,site_data_desc!$A$2:$M$380,3,0)</f>
        <v>0</v>
      </c>
      <c r="P163">
        <f>VLOOKUP(A163,site_data_desc!$A$2:$M$380,4,0)</f>
        <v>1E-3</v>
      </c>
      <c r="Q163">
        <f>VLOOKUP(A163,site_data_desc!$A$2:$M$380,5,0)</f>
        <v>1.0467200000000001</v>
      </c>
      <c r="R163">
        <f>VLOOKUP(A163,site_data_desc!$A$2:$M$380,6,0)</f>
        <v>26.739401000000001</v>
      </c>
      <c r="S163">
        <f>VLOOKUP(A163,site_data_desc!$A$2:$M$380,7,0)</f>
        <v>1</v>
      </c>
      <c r="T163">
        <f>VLOOKUP(A163,site_data_desc!$A$2:$M$380,8,0)</f>
        <v>1.6750000000000001E-2</v>
      </c>
      <c r="U163">
        <f>VLOOKUP(A163,site_data_desc!$A$2:$M$380,9,0)</f>
        <v>6.0000000000000001E-3</v>
      </c>
      <c r="V163">
        <f>VLOOKUP(A163,site_data_desc!$A$2:$M$380,10,0)</f>
        <v>1</v>
      </c>
      <c r="W163">
        <f>VLOOKUP(A163,site_data_desc!$A$2:$M$380,11,0)</f>
        <v>0</v>
      </c>
      <c r="X163">
        <f>VLOOKUP(A163,site_data_desc!$A$2:$M$380,12,0)</f>
        <v>0</v>
      </c>
      <c r="Y163">
        <f>VLOOKUP(A163,site_data_desc!$A$2:$M$380,13,0)</f>
        <v>0</v>
      </c>
      <c r="Z163" s="1">
        <f t="shared" si="26"/>
        <v>0.21230717664915283</v>
      </c>
      <c r="AA163" s="1" t="str">
        <f t="shared" si="27"/>
        <v>0-25% increase</v>
      </c>
      <c r="AB163" s="3">
        <f t="shared" si="28"/>
        <v>1</v>
      </c>
      <c r="AC163">
        <f t="shared" si="29"/>
        <v>1</v>
      </c>
    </row>
    <row r="164" spans="1:29" x14ac:dyDescent="0.3">
      <c r="A164" t="s">
        <v>163</v>
      </c>
      <c r="B164" s="1">
        <f>VLOOKUP(A164,welfare_data!$A$1:$C$379,2,0)</f>
        <v>2445095.5205649999</v>
      </c>
      <c r="C164" s="1">
        <f>VLOOKUP(A164,welfare_data!$A$1:$C$379,3,0)</f>
        <v>2919555.8232399998</v>
      </c>
      <c r="D164" t="s">
        <v>374</v>
      </c>
      <c r="E164">
        <v>23.797999999999899</v>
      </c>
      <c r="F164">
        <v>64.236000000000004</v>
      </c>
      <c r="G164" t="str">
        <f t="shared" si="20"/>
        <v>1,000,000 - 3,000,000</v>
      </c>
      <c r="H164" t="str">
        <f t="shared" si="20"/>
        <v>1,000,000 - 3,000,000</v>
      </c>
      <c r="I164">
        <f t="shared" si="21"/>
        <v>2</v>
      </c>
      <c r="J164">
        <f t="shared" si="21"/>
        <v>2</v>
      </c>
      <c r="K164">
        <f t="shared" si="22"/>
        <v>1.3160740129524926</v>
      </c>
      <c r="L164">
        <f t="shared" si="23"/>
        <v>1.4142135623730949</v>
      </c>
      <c r="M164">
        <f t="shared" si="24"/>
        <v>1.3160740129524926</v>
      </c>
      <c r="N164">
        <f t="shared" si="25"/>
        <v>1.4142135623730949</v>
      </c>
      <c r="O164">
        <f>VLOOKUP(A164,site_data_desc!$A$2:$M$380,3,0)</f>
        <v>0</v>
      </c>
      <c r="P164">
        <f>VLOOKUP(A164,site_data_desc!$A$2:$M$380,4,0)</f>
        <v>6.0789501000000003E-2</v>
      </c>
      <c r="Q164">
        <f>VLOOKUP(A164,site_data_desc!$A$2:$M$380,5,0)</f>
        <v>23.924199999999999</v>
      </c>
      <c r="R164">
        <f>VLOOKUP(A164,site_data_desc!$A$2:$M$380,6,0)</f>
        <v>57.717998999999999</v>
      </c>
      <c r="S164">
        <f>VLOOKUP(A164,site_data_desc!$A$2:$M$380,7,0)</f>
        <v>2</v>
      </c>
      <c r="T164">
        <f>VLOOKUP(A164,site_data_desc!$A$2:$M$380,8,0)</f>
        <v>0.19725000000000001</v>
      </c>
      <c r="U164">
        <f>VLOOKUP(A164,site_data_desc!$A$2:$M$380,9,0)</f>
        <v>8.1250000000000003E-2</v>
      </c>
      <c r="V164">
        <f>VLOOKUP(A164,site_data_desc!$A$2:$M$380,10,0)</f>
        <v>0</v>
      </c>
      <c r="W164">
        <f>VLOOKUP(A164,site_data_desc!$A$2:$M$380,11,0)</f>
        <v>1</v>
      </c>
      <c r="X164">
        <f>VLOOKUP(A164,site_data_desc!$A$2:$M$380,12,0)</f>
        <v>0</v>
      </c>
      <c r="Y164">
        <f>VLOOKUP(A164,site_data_desc!$A$2:$M$380,13,0)</f>
        <v>0</v>
      </c>
      <c r="Z164" s="1">
        <f t="shared" si="26"/>
        <v>0.19404571260486547</v>
      </c>
      <c r="AA164" s="1" t="str">
        <f t="shared" si="27"/>
        <v>0-25% increase</v>
      </c>
      <c r="AB164" s="3">
        <f t="shared" si="28"/>
        <v>1</v>
      </c>
      <c r="AC164">
        <f t="shared" si="29"/>
        <v>0</v>
      </c>
    </row>
    <row r="165" spans="1:29" x14ac:dyDescent="0.3">
      <c r="A165" t="s">
        <v>164</v>
      </c>
      <c r="B165" s="1">
        <f>VLOOKUP(A165,welfare_data!$A$1:$C$379,2,0)</f>
        <v>25380989.94252</v>
      </c>
      <c r="C165" s="1">
        <f>VLOOKUP(A165,welfare_data!$A$1:$C$379,3,0)</f>
        <v>28589521.376329999</v>
      </c>
      <c r="D165" t="s">
        <v>374</v>
      </c>
      <c r="E165">
        <v>25.4119999999999</v>
      </c>
      <c r="F165">
        <v>65.03</v>
      </c>
      <c r="G165" t="str">
        <f t="shared" si="20"/>
        <v>10,000,000 - 30,000,000</v>
      </c>
      <c r="H165" t="str">
        <f t="shared" si="20"/>
        <v>10,000,000 - 30,000,000</v>
      </c>
      <c r="I165">
        <f t="shared" si="21"/>
        <v>4</v>
      </c>
      <c r="J165">
        <f t="shared" si="21"/>
        <v>4</v>
      </c>
      <c r="K165">
        <f t="shared" si="22"/>
        <v>1.7320508075688776</v>
      </c>
      <c r="L165">
        <f t="shared" si="23"/>
        <v>1.9999999999999996</v>
      </c>
      <c r="M165">
        <f t="shared" si="24"/>
        <v>1.7320508075688776</v>
      </c>
      <c r="N165">
        <f t="shared" si="25"/>
        <v>1.9999999999999996</v>
      </c>
      <c r="O165">
        <f>VLOOKUP(A165,site_data_desc!$A$2:$M$380,3,0)</f>
        <v>0</v>
      </c>
      <c r="P165">
        <f>VLOOKUP(A165,site_data_desc!$A$2:$M$380,4,0)</f>
        <v>1.0824399</v>
      </c>
      <c r="Q165">
        <f>VLOOKUP(A165,site_data_desc!$A$2:$M$380,5,0)</f>
        <v>1105.28</v>
      </c>
      <c r="R165">
        <f>VLOOKUP(A165,site_data_desc!$A$2:$M$380,6,0)</f>
        <v>532.05200000000002</v>
      </c>
      <c r="S165">
        <f>VLOOKUP(A165,site_data_desc!$A$2:$M$380,7,0)</f>
        <v>2</v>
      </c>
      <c r="T165">
        <f>VLOOKUP(A165,site_data_desc!$A$2:$M$380,8,0)</f>
        <v>0.40500000000000003</v>
      </c>
      <c r="U165">
        <f>VLOOKUP(A165,site_data_desc!$A$2:$M$380,9,0)</f>
        <v>5.9749999999999998E-2</v>
      </c>
      <c r="V165">
        <f>VLOOKUP(A165,site_data_desc!$A$2:$M$380,10,0)</f>
        <v>0</v>
      </c>
      <c r="W165">
        <f>VLOOKUP(A165,site_data_desc!$A$2:$M$380,11,0)</f>
        <v>1</v>
      </c>
      <c r="X165">
        <f>VLOOKUP(A165,site_data_desc!$A$2:$M$380,12,0)</f>
        <v>0</v>
      </c>
      <c r="Y165">
        <f>VLOOKUP(A165,site_data_desc!$A$2:$M$380,13,0)</f>
        <v>0</v>
      </c>
      <c r="Z165" s="1">
        <f t="shared" si="26"/>
        <v>0.12641474745769646</v>
      </c>
      <c r="AA165" s="1" t="str">
        <f t="shared" si="27"/>
        <v>0-25% increase</v>
      </c>
      <c r="AB165" s="3">
        <f t="shared" si="28"/>
        <v>1</v>
      </c>
      <c r="AC165">
        <f t="shared" si="29"/>
        <v>0</v>
      </c>
    </row>
    <row r="166" spans="1:29" x14ac:dyDescent="0.3">
      <c r="A166" t="s">
        <v>165</v>
      </c>
      <c r="B166" s="1">
        <f>VLOOKUP(A166,welfare_data!$A$1:$C$379,2,0)</f>
        <v>1052647.986857</v>
      </c>
      <c r="C166" s="1">
        <f>VLOOKUP(A166,welfare_data!$A$1:$C$379,3,0)</f>
        <v>1310347.5492209999</v>
      </c>
      <c r="D166" t="s">
        <v>374</v>
      </c>
      <c r="E166">
        <v>24.463000000000001</v>
      </c>
      <c r="F166">
        <v>64.688999999999893</v>
      </c>
      <c r="G166" t="str">
        <f t="shared" si="20"/>
        <v>1,000,000 - 3,000,000</v>
      </c>
      <c r="H166" t="str">
        <f t="shared" si="20"/>
        <v>1,000,000 - 3,000,000</v>
      </c>
      <c r="I166">
        <f t="shared" si="21"/>
        <v>2</v>
      </c>
      <c r="J166">
        <f t="shared" si="21"/>
        <v>2</v>
      </c>
      <c r="K166">
        <f t="shared" si="22"/>
        <v>1.3160740129524926</v>
      </c>
      <c r="L166">
        <f t="shared" si="23"/>
        <v>1.4142135623730949</v>
      </c>
      <c r="M166">
        <f t="shared" si="24"/>
        <v>1.3160740129524926</v>
      </c>
      <c r="N166">
        <f t="shared" si="25"/>
        <v>1.4142135623730949</v>
      </c>
      <c r="O166">
        <f>VLOOKUP(A166,site_data_desc!$A$2:$M$380,3,0)</f>
        <v>0</v>
      </c>
      <c r="P166">
        <f>VLOOKUP(A166,site_data_desc!$A$2:$M$380,4,0)</f>
        <v>0.29295001000000004</v>
      </c>
      <c r="Q166">
        <f>VLOOKUP(A166,site_data_desc!$A$2:$M$380,5,0)</f>
        <v>223.39</v>
      </c>
      <c r="R166">
        <f>VLOOKUP(A166,site_data_desc!$A$2:$M$380,6,0)</f>
        <v>116.929</v>
      </c>
      <c r="S166">
        <f>VLOOKUP(A166,site_data_desc!$A$2:$M$380,7,0)</f>
        <v>1</v>
      </c>
      <c r="T166">
        <f>VLOOKUP(A166,site_data_desc!$A$2:$M$380,8,0)</f>
        <v>2.2499999999999999E-2</v>
      </c>
      <c r="U166">
        <f>VLOOKUP(A166,site_data_desc!$A$2:$M$380,9,0)</f>
        <v>5.4999999999999997E-3</v>
      </c>
      <c r="V166">
        <f>VLOOKUP(A166,site_data_desc!$A$2:$M$380,10,0)</f>
        <v>1</v>
      </c>
      <c r="W166">
        <f>VLOOKUP(A166,site_data_desc!$A$2:$M$380,11,0)</f>
        <v>0</v>
      </c>
      <c r="X166">
        <f>VLOOKUP(A166,site_data_desc!$A$2:$M$380,12,0)</f>
        <v>0</v>
      </c>
      <c r="Y166">
        <f>VLOOKUP(A166,site_data_desc!$A$2:$M$380,13,0)</f>
        <v>0</v>
      </c>
      <c r="Z166" s="1">
        <f t="shared" si="26"/>
        <v>0.24481076825448564</v>
      </c>
      <c r="AA166" s="1" t="str">
        <f t="shared" si="27"/>
        <v>0-25% increase</v>
      </c>
      <c r="AB166" s="3">
        <f t="shared" si="28"/>
        <v>1</v>
      </c>
      <c r="AC166">
        <f t="shared" si="29"/>
        <v>1</v>
      </c>
    </row>
    <row r="167" spans="1:29" x14ac:dyDescent="0.3">
      <c r="A167" t="s">
        <v>166</v>
      </c>
      <c r="B167" s="1">
        <f>VLOOKUP(A167,welfare_data!$A$1:$C$379,2,0)</f>
        <v>2504626.0664440002</v>
      </c>
      <c r="C167" s="1">
        <f>VLOOKUP(A167,welfare_data!$A$1:$C$379,3,0)</f>
        <v>2905672.1287190001</v>
      </c>
      <c r="D167" t="s">
        <v>374</v>
      </c>
      <c r="E167">
        <v>24.5459999999999</v>
      </c>
      <c r="F167">
        <v>64.807000000000002</v>
      </c>
      <c r="G167" t="str">
        <f t="shared" si="20"/>
        <v>1,000,000 - 3,000,000</v>
      </c>
      <c r="H167" t="str">
        <f t="shared" si="20"/>
        <v>1,000,000 - 3,000,000</v>
      </c>
      <c r="I167">
        <f t="shared" si="21"/>
        <v>2</v>
      </c>
      <c r="J167">
        <f t="shared" si="21"/>
        <v>2</v>
      </c>
      <c r="K167">
        <f t="shared" si="22"/>
        <v>1.3160740129524926</v>
      </c>
      <c r="L167">
        <f t="shared" si="23"/>
        <v>1.4142135623730949</v>
      </c>
      <c r="M167">
        <f t="shared" si="24"/>
        <v>1.3160740129524926</v>
      </c>
      <c r="N167">
        <f t="shared" si="25"/>
        <v>1.4142135623730949</v>
      </c>
      <c r="O167">
        <f>VLOOKUP(A167,site_data_desc!$A$2:$M$380,3,0)</f>
        <v>0</v>
      </c>
      <c r="P167">
        <f>VLOOKUP(A167,site_data_desc!$A$2:$M$380,4,0)</f>
        <v>1.44096E-3</v>
      </c>
      <c r="Q167">
        <f>VLOOKUP(A167,site_data_desc!$A$2:$M$380,5,0)</f>
        <v>1.44113</v>
      </c>
      <c r="R167">
        <f>VLOOKUP(A167,site_data_desc!$A$2:$M$380,6,0)</f>
        <v>9.1677903999999995</v>
      </c>
      <c r="S167">
        <f>VLOOKUP(A167,site_data_desc!$A$2:$M$380,7,0)</f>
        <v>2</v>
      </c>
      <c r="T167">
        <f>VLOOKUP(A167,site_data_desc!$A$2:$M$380,8,0)</f>
        <v>7.5999999999999998E-2</v>
      </c>
      <c r="U167">
        <f>VLOOKUP(A167,site_data_desc!$A$2:$M$380,9,0)</f>
        <v>1.2500000000000001E-2</v>
      </c>
      <c r="V167">
        <f>VLOOKUP(A167,site_data_desc!$A$2:$M$380,10,0)</f>
        <v>0</v>
      </c>
      <c r="W167">
        <f>VLOOKUP(A167,site_data_desc!$A$2:$M$380,11,0)</f>
        <v>1</v>
      </c>
      <c r="X167">
        <f>VLOOKUP(A167,site_data_desc!$A$2:$M$380,12,0)</f>
        <v>0</v>
      </c>
      <c r="Y167">
        <f>VLOOKUP(A167,site_data_desc!$A$2:$M$380,13,0)</f>
        <v>0</v>
      </c>
      <c r="Z167" s="1">
        <f t="shared" si="26"/>
        <v>0.1601221306637578</v>
      </c>
      <c r="AA167" s="1" t="str">
        <f t="shared" si="27"/>
        <v>0-25% increase</v>
      </c>
      <c r="AB167" s="3">
        <f t="shared" si="28"/>
        <v>1</v>
      </c>
      <c r="AC167">
        <f t="shared" si="29"/>
        <v>0</v>
      </c>
    </row>
    <row r="168" spans="1:29" x14ac:dyDescent="0.3">
      <c r="A168" t="s">
        <v>167</v>
      </c>
      <c r="B168" s="1">
        <f>VLOOKUP(A168,welfare_data!$A$1:$C$379,2,0)</f>
        <v>5909756.4841099996</v>
      </c>
      <c r="C168" s="1">
        <f>VLOOKUP(A168,welfare_data!$A$1:$C$379,3,0)</f>
        <v>7829940.1558750002</v>
      </c>
      <c r="D168" t="s">
        <v>374</v>
      </c>
      <c r="E168">
        <v>24.561</v>
      </c>
      <c r="F168">
        <v>65.727000000000004</v>
      </c>
      <c r="G168" t="str">
        <f t="shared" si="20"/>
        <v>3,000,000 - 10,000,000</v>
      </c>
      <c r="H168" t="str">
        <f t="shared" si="20"/>
        <v>3,000,000 - 10,000,000</v>
      </c>
      <c r="I168">
        <f t="shared" si="21"/>
        <v>3</v>
      </c>
      <c r="J168">
        <f t="shared" si="21"/>
        <v>3</v>
      </c>
      <c r="K168">
        <f t="shared" si="22"/>
        <v>1.5098036484771051</v>
      </c>
      <c r="L168">
        <f t="shared" si="23"/>
        <v>1.6817928305074288</v>
      </c>
      <c r="M168">
        <f t="shared" si="24"/>
        <v>1.5098036484771051</v>
      </c>
      <c r="N168">
        <f t="shared" si="25"/>
        <v>1.6817928305074288</v>
      </c>
      <c r="O168">
        <f>VLOOKUP(A168,site_data_desc!$A$2:$M$380,3,0)</f>
        <v>0</v>
      </c>
      <c r="P168">
        <f>VLOOKUP(A168,site_data_desc!$A$2:$M$380,4,0)</f>
        <v>0.35255899000000002</v>
      </c>
      <c r="Q168">
        <f>VLOOKUP(A168,site_data_desc!$A$2:$M$380,5,0)</f>
        <v>184.40601000000001</v>
      </c>
      <c r="R168">
        <f>VLOOKUP(A168,site_data_desc!$A$2:$M$380,6,0)</f>
        <v>126.18899999999999</v>
      </c>
      <c r="S168">
        <f>VLOOKUP(A168,site_data_desc!$A$2:$M$380,7,0)</f>
        <v>1</v>
      </c>
      <c r="T168">
        <f>VLOOKUP(A168,site_data_desc!$A$2:$M$380,8,0)</f>
        <v>1.333E-2</v>
      </c>
      <c r="U168">
        <f>VLOOKUP(A168,site_data_desc!$A$2:$M$380,9,0)</f>
        <v>6.0000000000000001E-3</v>
      </c>
      <c r="V168">
        <f>VLOOKUP(A168,site_data_desc!$A$2:$M$380,10,0)</f>
        <v>1</v>
      </c>
      <c r="W168">
        <f>VLOOKUP(A168,site_data_desc!$A$2:$M$380,11,0)</f>
        <v>0</v>
      </c>
      <c r="X168">
        <f>VLOOKUP(A168,site_data_desc!$A$2:$M$380,12,0)</f>
        <v>0</v>
      </c>
      <c r="Y168">
        <f>VLOOKUP(A168,site_data_desc!$A$2:$M$380,13,0)</f>
        <v>0</v>
      </c>
      <c r="Z168" s="1">
        <f t="shared" si="26"/>
        <v>0.32491756249651582</v>
      </c>
      <c r="AA168" s="1" t="str">
        <f t="shared" si="27"/>
        <v>26-50% increase</v>
      </c>
      <c r="AB168" s="3">
        <f t="shared" si="28"/>
        <v>2</v>
      </c>
      <c r="AC168">
        <f t="shared" si="29"/>
        <v>1</v>
      </c>
    </row>
    <row r="169" spans="1:29" x14ac:dyDescent="0.3">
      <c r="A169" t="s">
        <v>168</v>
      </c>
      <c r="B169" s="1">
        <f>VLOOKUP(A169,welfare_data!$A$1:$C$379,2,0)</f>
        <v>2000220.283023</v>
      </c>
      <c r="C169" s="1">
        <f>VLOOKUP(A169,welfare_data!$A$1:$C$379,3,0)</f>
        <v>2626292.523333</v>
      </c>
      <c r="D169" t="s">
        <v>374</v>
      </c>
      <c r="E169">
        <v>20.018000000000001</v>
      </c>
      <c r="F169">
        <v>60.247999999999898</v>
      </c>
      <c r="G169" t="str">
        <f t="shared" si="20"/>
        <v>1,000,000 - 3,000,000</v>
      </c>
      <c r="H169" t="str">
        <f t="shared" si="20"/>
        <v>1,000,000 - 3,000,000</v>
      </c>
      <c r="I169">
        <f t="shared" si="21"/>
        <v>2</v>
      </c>
      <c r="J169">
        <f t="shared" si="21"/>
        <v>2</v>
      </c>
      <c r="K169">
        <f t="shared" si="22"/>
        <v>1.3160740129524926</v>
      </c>
      <c r="L169">
        <f t="shared" si="23"/>
        <v>1.4142135623730949</v>
      </c>
      <c r="M169">
        <f t="shared" si="24"/>
        <v>1.3160740129524926</v>
      </c>
      <c r="N169">
        <f t="shared" si="25"/>
        <v>1.4142135623730949</v>
      </c>
      <c r="O169">
        <f>VLOOKUP(A169,site_data_desc!$A$2:$M$380,3,0)</f>
        <v>0</v>
      </c>
      <c r="P169">
        <f>VLOOKUP(A169,site_data_desc!$A$2:$M$380,4,0)</f>
        <v>5.1181899999999995E-2</v>
      </c>
      <c r="Q169">
        <f>VLOOKUP(A169,site_data_desc!$A$2:$M$380,5,0)</f>
        <v>41.643298999999999</v>
      </c>
      <c r="R169">
        <f>VLOOKUP(A169,site_data_desc!$A$2:$M$380,6,0)</f>
        <v>25.436599999999999</v>
      </c>
      <c r="S169">
        <f>VLOOKUP(A169,site_data_desc!$A$2:$M$380,7,0)</f>
        <v>1</v>
      </c>
      <c r="T169">
        <f>VLOOKUP(A169,site_data_desc!$A$2:$M$380,8,0)</f>
        <v>0.01</v>
      </c>
      <c r="U169">
        <f>VLOOKUP(A169,site_data_desc!$A$2:$M$380,9,0)</f>
        <v>1.2500000000000001E-2</v>
      </c>
      <c r="V169">
        <f>VLOOKUP(A169,site_data_desc!$A$2:$M$380,10,0)</f>
        <v>1</v>
      </c>
      <c r="W169">
        <f>VLOOKUP(A169,site_data_desc!$A$2:$M$380,11,0)</f>
        <v>0</v>
      </c>
      <c r="X169">
        <f>VLOOKUP(A169,site_data_desc!$A$2:$M$380,12,0)</f>
        <v>0</v>
      </c>
      <c r="Y169">
        <f>VLOOKUP(A169,site_data_desc!$A$2:$M$380,13,0)</f>
        <v>0</v>
      </c>
      <c r="Z169" s="1">
        <f t="shared" si="26"/>
        <v>0.31300164568064276</v>
      </c>
      <c r="AA169" s="1" t="str">
        <f t="shared" si="27"/>
        <v>26-50% increase</v>
      </c>
      <c r="AB169" s="3">
        <f t="shared" si="28"/>
        <v>2</v>
      </c>
      <c r="AC169">
        <f t="shared" si="29"/>
        <v>1</v>
      </c>
    </row>
    <row r="170" spans="1:29" x14ac:dyDescent="0.3">
      <c r="A170" t="s">
        <v>132</v>
      </c>
      <c r="B170" s="1">
        <f>VLOOKUP(A170,welfare_data!$A$1:$C$379,2,0)</f>
        <v>1386495.8221160001</v>
      </c>
      <c r="C170" s="1">
        <f>VLOOKUP(A170,welfare_data!$A$1:$C$379,3,0)</f>
        <v>1720576.7643309999</v>
      </c>
      <c r="D170" t="s">
        <v>374</v>
      </c>
      <c r="E170">
        <v>23.257000000000001</v>
      </c>
      <c r="F170">
        <v>59.898000000000003</v>
      </c>
      <c r="G170" t="str">
        <f t="shared" si="20"/>
        <v>1,000,000 - 3,000,000</v>
      </c>
      <c r="H170" t="str">
        <f t="shared" si="20"/>
        <v>1,000,000 - 3,000,000</v>
      </c>
      <c r="I170">
        <f t="shared" si="21"/>
        <v>2</v>
      </c>
      <c r="J170">
        <f t="shared" si="21"/>
        <v>2</v>
      </c>
      <c r="K170">
        <f t="shared" si="22"/>
        <v>1.3160740129524926</v>
      </c>
      <c r="L170">
        <f t="shared" si="23"/>
        <v>1.4142135623730949</v>
      </c>
      <c r="M170">
        <f t="shared" si="24"/>
        <v>1.3160740129524926</v>
      </c>
      <c r="N170">
        <f t="shared" si="25"/>
        <v>1.4142135623730949</v>
      </c>
      <c r="O170">
        <f>VLOOKUP(A170,site_data_desc!$A$2:$M$380,3,0)</f>
        <v>0</v>
      </c>
      <c r="P170">
        <f>VLOOKUP(A170,site_data_desc!$A$2:$M$380,4,0)</f>
        <v>0.130106</v>
      </c>
      <c r="Q170">
        <f>VLOOKUP(A170,site_data_desc!$A$2:$M$380,5,0)</f>
        <v>56.429797999999998</v>
      </c>
      <c r="R170">
        <f>VLOOKUP(A170,site_data_desc!$A$2:$M$380,6,0)</f>
        <v>27.864799999999999</v>
      </c>
      <c r="S170">
        <f>VLOOKUP(A170,site_data_desc!$A$2:$M$380,7,0)</f>
        <v>1</v>
      </c>
      <c r="T170">
        <f>VLOOKUP(A170,site_data_desc!$A$2:$M$380,8,0)</f>
        <v>1.0500000000000001E-2</v>
      </c>
      <c r="U170">
        <f>VLOOKUP(A170,site_data_desc!$A$2:$M$380,9,0)</f>
        <v>2.2499999999999999E-2</v>
      </c>
      <c r="V170">
        <f>VLOOKUP(A170,site_data_desc!$A$2:$M$380,10,0)</f>
        <v>1</v>
      </c>
      <c r="W170">
        <f>VLOOKUP(A170,site_data_desc!$A$2:$M$380,11,0)</f>
        <v>0</v>
      </c>
      <c r="X170">
        <f>VLOOKUP(A170,site_data_desc!$A$2:$M$380,12,0)</f>
        <v>0</v>
      </c>
      <c r="Y170">
        <f>VLOOKUP(A170,site_data_desc!$A$2:$M$380,13,0)</f>
        <v>0</v>
      </c>
      <c r="Z170" s="1">
        <f t="shared" si="26"/>
        <v>0.24095344312335706</v>
      </c>
      <c r="AA170" s="1" t="str">
        <f t="shared" si="27"/>
        <v>0-25% increase</v>
      </c>
      <c r="AB170" s="3">
        <f t="shared" si="28"/>
        <v>1</v>
      </c>
      <c r="AC170">
        <f t="shared" si="29"/>
        <v>1</v>
      </c>
    </row>
    <row r="171" spans="1:29" x14ac:dyDescent="0.3">
      <c r="A171" t="s">
        <v>169</v>
      </c>
      <c r="B171" s="1">
        <f>VLOOKUP(A171,welfare_data!$A$1:$C$379,2,0)</f>
        <v>4921986.9241140001</v>
      </c>
      <c r="C171" s="1">
        <f>VLOOKUP(A171,welfare_data!$A$1:$C$379,3,0)</f>
        <v>6133061.4092979999</v>
      </c>
      <c r="D171" t="s">
        <v>374</v>
      </c>
      <c r="E171">
        <v>25.158999999999899</v>
      </c>
      <c r="F171">
        <v>60.201999999999899</v>
      </c>
      <c r="G171" t="str">
        <f t="shared" si="20"/>
        <v>3,000,000 - 10,000,000</v>
      </c>
      <c r="H171" t="str">
        <f t="shared" si="20"/>
        <v>3,000,000 - 10,000,000</v>
      </c>
      <c r="I171">
        <f t="shared" si="21"/>
        <v>3</v>
      </c>
      <c r="J171">
        <f t="shared" si="21"/>
        <v>3</v>
      </c>
      <c r="K171">
        <f t="shared" si="22"/>
        <v>1.5098036484771051</v>
      </c>
      <c r="L171">
        <f t="shared" si="23"/>
        <v>1.6817928305074288</v>
      </c>
      <c r="M171">
        <f t="shared" si="24"/>
        <v>1.5098036484771051</v>
      </c>
      <c r="N171">
        <f t="shared" si="25"/>
        <v>1.6817928305074288</v>
      </c>
      <c r="O171">
        <f>VLOOKUP(A171,site_data_desc!$A$2:$M$380,3,0)</f>
        <v>0</v>
      </c>
      <c r="P171">
        <f>VLOOKUP(A171,site_data_desc!$A$2:$M$380,4,0)</f>
        <v>0.81439398000000007</v>
      </c>
      <c r="Q171">
        <f>VLOOKUP(A171,site_data_desc!$A$2:$M$380,5,0)</f>
        <v>1453.13</v>
      </c>
      <c r="R171">
        <f>VLOOKUP(A171,site_data_desc!$A$2:$M$380,6,0)</f>
        <v>1215.5899999999999</v>
      </c>
      <c r="S171">
        <f>VLOOKUP(A171,site_data_desc!$A$2:$M$380,7,0)</f>
        <v>1</v>
      </c>
      <c r="T171">
        <f>VLOOKUP(A171,site_data_desc!$A$2:$M$380,8,0)</f>
        <v>1.2500000000000001E-2</v>
      </c>
      <c r="U171">
        <f>VLOOKUP(A171,site_data_desc!$A$2:$M$380,9,0)</f>
        <v>4.6699999999999997E-3</v>
      </c>
      <c r="V171">
        <f>VLOOKUP(A171,site_data_desc!$A$2:$M$380,10,0)</f>
        <v>1</v>
      </c>
      <c r="W171">
        <f>VLOOKUP(A171,site_data_desc!$A$2:$M$380,11,0)</f>
        <v>0</v>
      </c>
      <c r="X171">
        <f>VLOOKUP(A171,site_data_desc!$A$2:$M$380,12,0)</f>
        <v>0</v>
      </c>
      <c r="Y171">
        <f>VLOOKUP(A171,site_data_desc!$A$2:$M$380,13,0)</f>
        <v>0</v>
      </c>
      <c r="Z171" s="1">
        <f t="shared" si="26"/>
        <v>0.24605398264076123</v>
      </c>
      <c r="AA171" s="1" t="str">
        <f t="shared" si="27"/>
        <v>0-25% increase</v>
      </c>
      <c r="AB171" s="3">
        <f t="shared" si="28"/>
        <v>1</v>
      </c>
      <c r="AC171">
        <f t="shared" si="29"/>
        <v>1</v>
      </c>
    </row>
    <row r="172" spans="1:29" x14ac:dyDescent="0.3">
      <c r="A172" t="s">
        <v>170</v>
      </c>
      <c r="B172" s="1">
        <f>VLOOKUP(A172,welfare_data!$A$1:$C$379,2,0)</f>
        <v>5263726.8950089999</v>
      </c>
      <c r="C172" s="1">
        <f>VLOOKUP(A172,welfare_data!$A$1:$C$379,3,0)</f>
        <v>6551378.581545</v>
      </c>
      <c r="D172" t="s">
        <v>374</v>
      </c>
      <c r="E172">
        <v>26.948</v>
      </c>
      <c r="F172">
        <v>60.451000000000001</v>
      </c>
      <c r="G172" t="str">
        <f t="shared" si="20"/>
        <v>3,000,000 - 10,000,000</v>
      </c>
      <c r="H172" t="str">
        <f t="shared" si="20"/>
        <v>3,000,000 - 10,000,000</v>
      </c>
      <c r="I172">
        <f t="shared" si="21"/>
        <v>3</v>
      </c>
      <c r="J172">
        <f t="shared" si="21"/>
        <v>3</v>
      </c>
      <c r="K172">
        <f t="shared" si="22"/>
        <v>1.5098036484771051</v>
      </c>
      <c r="L172">
        <f t="shared" si="23"/>
        <v>1.6817928305074288</v>
      </c>
      <c r="M172">
        <f t="shared" si="24"/>
        <v>1.5098036484771051</v>
      </c>
      <c r="N172">
        <f t="shared" si="25"/>
        <v>1.6817928305074288</v>
      </c>
      <c r="O172">
        <f>VLOOKUP(A172,site_data_desc!$A$2:$M$380,3,0)</f>
        <v>0</v>
      </c>
      <c r="P172">
        <f>VLOOKUP(A172,site_data_desc!$A$2:$M$380,4,0)</f>
        <v>0.31070700000000001</v>
      </c>
      <c r="Q172">
        <f>VLOOKUP(A172,site_data_desc!$A$2:$M$380,5,0)</f>
        <v>296.43200999999999</v>
      </c>
      <c r="R172">
        <f>VLOOKUP(A172,site_data_desc!$A$2:$M$380,6,0)</f>
        <v>332.91699</v>
      </c>
      <c r="S172">
        <f>VLOOKUP(A172,site_data_desc!$A$2:$M$380,7,0)</f>
        <v>1</v>
      </c>
      <c r="T172">
        <f>VLOOKUP(A172,site_data_desc!$A$2:$M$380,8,0)</f>
        <v>1.9829999999999997E-2</v>
      </c>
      <c r="U172">
        <f>VLOOKUP(A172,site_data_desc!$A$2:$M$380,9,0)</f>
        <v>4.0000000000000001E-3</v>
      </c>
      <c r="V172">
        <f>VLOOKUP(A172,site_data_desc!$A$2:$M$380,10,0)</f>
        <v>1</v>
      </c>
      <c r="W172">
        <f>VLOOKUP(A172,site_data_desc!$A$2:$M$380,11,0)</f>
        <v>0</v>
      </c>
      <c r="X172">
        <f>VLOOKUP(A172,site_data_desc!$A$2:$M$380,12,0)</f>
        <v>0</v>
      </c>
      <c r="Y172">
        <f>VLOOKUP(A172,site_data_desc!$A$2:$M$380,13,0)</f>
        <v>0</v>
      </c>
      <c r="Z172" s="1">
        <f t="shared" si="26"/>
        <v>0.24462737376381274</v>
      </c>
      <c r="AA172" s="1" t="str">
        <f t="shared" si="27"/>
        <v>0-25% increase</v>
      </c>
      <c r="AB172" s="3">
        <f t="shared" si="28"/>
        <v>1</v>
      </c>
      <c r="AC172">
        <f t="shared" si="29"/>
        <v>1</v>
      </c>
    </row>
    <row r="173" spans="1:29" x14ac:dyDescent="0.3">
      <c r="A173" t="s">
        <v>171</v>
      </c>
      <c r="B173" s="1">
        <f>VLOOKUP(A173,welfare_data!$A$1:$C$379,2,0)</f>
        <v>1718615.9941809999</v>
      </c>
      <c r="C173" s="1">
        <f>VLOOKUP(A173,welfare_data!$A$1:$C$379,3,0)</f>
        <v>2180291.5845929999</v>
      </c>
      <c r="D173" t="s">
        <v>374</v>
      </c>
      <c r="E173">
        <v>23.113</v>
      </c>
      <c r="F173">
        <v>63.8569999999999</v>
      </c>
      <c r="G173" t="str">
        <f t="shared" si="20"/>
        <v>1,000,000 - 3,000,000</v>
      </c>
      <c r="H173" t="str">
        <f t="shared" si="20"/>
        <v>1,000,000 - 3,000,000</v>
      </c>
      <c r="I173">
        <f t="shared" si="21"/>
        <v>2</v>
      </c>
      <c r="J173">
        <f t="shared" si="21"/>
        <v>2</v>
      </c>
      <c r="K173">
        <f t="shared" si="22"/>
        <v>1.3160740129524926</v>
      </c>
      <c r="L173">
        <f t="shared" si="23"/>
        <v>1.4142135623730949</v>
      </c>
      <c r="M173">
        <f t="shared" si="24"/>
        <v>1.3160740129524926</v>
      </c>
      <c r="N173">
        <f t="shared" si="25"/>
        <v>1.4142135623730949</v>
      </c>
      <c r="O173">
        <f>VLOOKUP(A173,site_data_desc!$A$2:$M$380,3,0)</f>
        <v>0</v>
      </c>
      <c r="P173">
        <f>VLOOKUP(A173,site_data_desc!$A$2:$M$380,4,0)</f>
        <v>0.41159798999999997</v>
      </c>
      <c r="Q173">
        <f>VLOOKUP(A173,site_data_desc!$A$2:$M$380,5,0)</f>
        <v>273.95098999999999</v>
      </c>
      <c r="R173">
        <f>VLOOKUP(A173,site_data_desc!$A$2:$M$380,6,0)</f>
        <v>119.681</v>
      </c>
      <c r="S173">
        <f>VLOOKUP(A173,site_data_desc!$A$2:$M$380,7,0)</f>
        <v>1</v>
      </c>
      <c r="T173">
        <f>VLOOKUP(A173,site_data_desc!$A$2:$M$380,8,0)</f>
        <v>1.6E-2</v>
      </c>
      <c r="U173">
        <f>VLOOKUP(A173,site_data_desc!$A$2:$M$380,9,0)</f>
        <v>7.0000000000000001E-3</v>
      </c>
      <c r="V173">
        <f>VLOOKUP(A173,site_data_desc!$A$2:$M$380,10,0)</f>
        <v>1</v>
      </c>
      <c r="W173">
        <f>VLOOKUP(A173,site_data_desc!$A$2:$M$380,11,0)</f>
        <v>0</v>
      </c>
      <c r="X173">
        <f>VLOOKUP(A173,site_data_desc!$A$2:$M$380,12,0)</f>
        <v>0</v>
      </c>
      <c r="Y173">
        <f>VLOOKUP(A173,site_data_desc!$A$2:$M$380,13,0)</f>
        <v>0</v>
      </c>
      <c r="Z173" s="1">
        <f t="shared" si="26"/>
        <v>0.26863219705575342</v>
      </c>
      <c r="AA173" s="1" t="str">
        <f t="shared" si="27"/>
        <v>26-50% increase</v>
      </c>
      <c r="AB173" s="3">
        <f t="shared" si="28"/>
        <v>2</v>
      </c>
      <c r="AC173">
        <f t="shared" si="29"/>
        <v>1</v>
      </c>
    </row>
    <row r="174" spans="1:29" x14ac:dyDescent="0.3">
      <c r="A174" t="s">
        <v>172</v>
      </c>
      <c r="B174" s="1">
        <f>VLOOKUP(A174,welfare_data!$A$1:$C$379,2,0)</f>
        <v>894427.89635329996</v>
      </c>
      <c r="C174" s="1">
        <f>VLOOKUP(A174,welfare_data!$A$1:$C$379,3,0)</f>
        <v>1096868.5309369999</v>
      </c>
      <c r="D174" t="s">
        <v>374</v>
      </c>
      <c r="E174">
        <v>19.945</v>
      </c>
      <c r="F174">
        <v>60.107999999999898</v>
      </c>
      <c r="G174" t="str">
        <f t="shared" si="20"/>
        <v>&lt; 1 million</v>
      </c>
      <c r="H174" t="str">
        <f t="shared" si="20"/>
        <v>1,000,000 - 3,000,000</v>
      </c>
      <c r="I174">
        <f t="shared" si="21"/>
        <v>1</v>
      </c>
      <c r="J174">
        <f t="shared" si="21"/>
        <v>2</v>
      </c>
      <c r="K174">
        <f t="shared" si="22"/>
        <v>1.1472026904398771</v>
      </c>
      <c r="L174">
        <f t="shared" si="23"/>
        <v>1.189207115002721</v>
      </c>
      <c r="M174">
        <f t="shared" si="24"/>
        <v>1.3160740129524926</v>
      </c>
      <c r="N174">
        <f t="shared" si="25"/>
        <v>1.4142135623730949</v>
      </c>
      <c r="O174">
        <f>VLOOKUP(A174,site_data_desc!$A$2:$M$380,3,0)</f>
        <v>0</v>
      </c>
      <c r="P174">
        <f>VLOOKUP(A174,site_data_desc!$A$2:$M$380,4,0)</f>
        <v>0.21537199000000001</v>
      </c>
      <c r="Q174">
        <f>VLOOKUP(A174,site_data_desc!$A$2:$M$380,5,0)</f>
        <v>90.967101999999997</v>
      </c>
      <c r="R174">
        <f>VLOOKUP(A174,site_data_desc!$A$2:$M$380,6,0)</f>
        <v>47.681801</v>
      </c>
      <c r="S174">
        <f>VLOOKUP(A174,site_data_desc!$A$2:$M$380,7,0)</f>
        <v>1</v>
      </c>
      <c r="T174">
        <f>VLOOKUP(A174,site_data_desc!$A$2:$M$380,8,0)</f>
        <v>1.4999999999999999E-2</v>
      </c>
      <c r="U174">
        <f>VLOOKUP(A174,site_data_desc!$A$2:$M$380,9,0)</f>
        <v>0.01</v>
      </c>
      <c r="V174">
        <f>VLOOKUP(A174,site_data_desc!$A$2:$M$380,10,0)</f>
        <v>1</v>
      </c>
      <c r="W174">
        <f>VLOOKUP(A174,site_data_desc!$A$2:$M$380,11,0)</f>
        <v>0</v>
      </c>
      <c r="X174">
        <f>VLOOKUP(A174,site_data_desc!$A$2:$M$380,12,0)</f>
        <v>0</v>
      </c>
      <c r="Y174">
        <f>VLOOKUP(A174,site_data_desc!$A$2:$M$380,13,0)</f>
        <v>0</v>
      </c>
      <c r="Z174" s="1">
        <f t="shared" si="26"/>
        <v>0.22633533167858141</v>
      </c>
      <c r="AA174" s="1" t="str">
        <f t="shared" si="27"/>
        <v>0-25% increase</v>
      </c>
      <c r="AB174" s="3">
        <f t="shared" si="28"/>
        <v>1</v>
      </c>
      <c r="AC174">
        <f t="shared" si="29"/>
        <v>1</v>
      </c>
    </row>
    <row r="175" spans="1:29" x14ac:dyDescent="0.3">
      <c r="A175" t="s">
        <v>192</v>
      </c>
      <c r="B175" s="1">
        <f>VLOOKUP(A175,welfare_data!$A$1:$C$379,2,0)</f>
        <v>110093572.3818</v>
      </c>
      <c r="C175" s="1">
        <f>VLOOKUP(A175,welfare_data!$A$1:$C$379,3,0)</f>
        <v>153358076.009</v>
      </c>
      <c r="D175" t="s">
        <v>375</v>
      </c>
      <c r="E175">
        <v>12.768000000000001</v>
      </c>
      <c r="F175">
        <v>54.371000000000002</v>
      </c>
      <c r="G175" t="str">
        <f t="shared" si="20"/>
        <v>70,000,000 - 150,000,000</v>
      </c>
      <c r="H175" t="str">
        <f t="shared" si="20"/>
        <v>150,000,000 - 400,000,000</v>
      </c>
      <c r="I175">
        <f t="shared" si="21"/>
        <v>6</v>
      </c>
      <c r="J175">
        <f t="shared" si="21"/>
        <v>7</v>
      </c>
      <c r="K175">
        <f t="shared" si="22"/>
        <v>2.2795070569547784</v>
      </c>
      <c r="L175">
        <f t="shared" si="23"/>
        <v>2.8284271247461894</v>
      </c>
      <c r="M175">
        <f t="shared" si="24"/>
        <v>2.6150566286152079</v>
      </c>
      <c r="N175">
        <f t="shared" si="25"/>
        <v>3.3635856610148567</v>
      </c>
      <c r="O175">
        <f>VLOOKUP(A175,site_data_desc!$A$2:$M$380,3,0)</f>
        <v>0</v>
      </c>
      <c r="P175">
        <f>VLOOKUP(A175,site_data_desc!$A$2:$M$380,4,0)</f>
        <v>0.113758</v>
      </c>
      <c r="Q175">
        <f>VLOOKUP(A175,site_data_desc!$A$2:$M$380,5,0)</f>
        <v>107.961</v>
      </c>
      <c r="R175">
        <f>VLOOKUP(A175,site_data_desc!$A$2:$M$380,6,0)</f>
        <v>69.098099000000005</v>
      </c>
      <c r="S175">
        <f>VLOOKUP(A175,site_data_desc!$A$2:$M$380,7,0)</f>
        <v>2</v>
      </c>
      <c r="T175">
        <f>VLOOKUP(A175,site_data_desc!$A$2:$M$380,8,0)</f>
        <v>0.37639999999999996</v>
      </c>
      <c r="U175">
        <f>VLOOKUP(A175,site_data_desc!$A$2:$M$380,9,0)</f>
        <v>0.1258</v>
      </c>
      <c r="V175">
        <f>VLOOKUP(A175,site_data_desc!$A$2:$M$380,10,0)</f>
        <v>0</v>
      </c>
      <c r="W175">
        <f>VLOOKUP(A175,site_data_desc!$A$2:$M$380,11,0)</f>
        <v>1</v>
      </c>
      <c r="X175">
        <f>VLOOKUP(A175,site_data_desc!$A$2:$M$380,12,0)</f>
        <v>0</v>
      </c>
      <c r="Y175">
        <f>VLOOKUP(A175,site_data_desc!$A$2:$M$380,13,0)</f>
        <v>0</v>
      </c>
      <c r="Z175" s="1">
        <f t="shared" si="26"/>
        <v>0.39297937827978263</v>
      </c>
      <c r="AA175" s="1" t="str">
        <f t="shared" si="27"/>
        <v>26-50% increase</v>
      </c>
      <c r="AB175" s="3">
        <f t="shared" si="28"/>
        <v>2</v>
      </c>
      <c r="AC175">
        <f t="shared" si="29"/>
        <v>0</v>
      </c>
    </row>
    <row r="176" spans="1:29" x14ac:dyDescent="0.3">
      <c r="A176" t="s">
        <v>193</v>
      </c>
      <c r="B176" s="1">
        <f>VLOOKUP(A176,welfare_data!$A$1:$C$379,2,0)</f>
        <v>29689840.42348</v>
      </c>
      <c r="C176" s="1">
        <f>VLOOKUP(A176,welfare_data!$A$1:$C$379,3,0)</f>
        <v>19882921.515409999</v>
      </c>
      <c r="D176" t="s">
        <v>375</v>
      </c>
      <c r="E176">
        <v>12.57</v>
      </c>
      <c r="F176">
        <v>54.454000000000001</v>
      </c>
      <c r="G176" t="str">
        <f t="shared" si="20"/>
        <v>10,000,000 - 30,000,000</v>
      </c>
      <c r="H176" t="str">
        <f t="shared" si="20"/>
        <v>10,000,000 - 30,000,000</v>
      </c>
      <c r="I176">
        <f t="shared" si="21"/>
        <v>4</v>
      </c>
      <c r="J176">
        <f t="shared" si="21"/>
        <v>4</v>
      </c>
      <c r="K176">
        <f t="shared" si="22"/>
        <v>1.7320508075688776</v>
      </c>
      <c r="L176">
        <f t="shared" si="23"/>
        <v>1.9999999999999996</v>
      </c>
      <c r="M176">
        <f t="shared" si="24"/>
        <v>1.7320508075688776</v>
      </c>
      <c r="N176">
        <f t="shared" si="25"/>
        <v>1.9999999999999996</v>
      </c>
      <c r="O176">
        <f>VLOOKUP(A176,site_data_desc!$A$2:$M$380,3,0)</f>
        <v>1</v>
      </c>
      <c r="P176">
        <f>VLOOKUP(A176,site_data_desc!$A$2:$M$380,4,0)</f>
        <v>0.12295399999999999</v>
      </c>
      <c r="Q176">
        <f>VLOOKUP(A176,site_data_desc!$A$2:$M$380,5,0)</f>
        <v>54.2654</v>
      </c>
      <c r="R176">
        <f>VLOOKUP(A176,site_data_desc!$A$2:$M$380,6,0)</f>
        <v>90.327697999999998</v>
      </c>
      <c r="S176">
        <f>VLOOKUP(A176,site_data_desc!$A$2:$M$380,7,0)</f>
        <v>1</v>
      </c>
      <c r="T176">
        <f>VLOOKUP(A176,site_data_desc!$A$2:$M$380,8,0)</f>
        <v>2.0799999999999999E-2</v>
      </c>
      <c r="U176">
        <f>VLOOKUP(A176,site_data_desc!$A$2:$M$380,9,0)</f>
        <v>0.01</v>
      </c>
      <c r="V176">
        <f>VLOOKUP(A176,site_data_desc!$A$2:$M$380,10,0)</f>
        <v>1</v>
      </c>
      <c r="W176">
        <f>VLOOKUP(A176,site_data_desc!$A$2:$M$380,11,0)</f>
        <v>0</v>
      </c>
      <c r="X176">
        <f>VLOOKUP(A176,site_data_desc!$A$2:$M$380,12,0)</f>
        <v>0</v>
      </c>
      <c r="Y176">
        <f>VLOOKUP(A176,site_data_desc!$A$2:$M$380,13,0)</f>
        <v>0</v>
      </c>
      <c r="Z176" s="1">
        <f t="shared" si="26"/>
        <v>-0.33031228084049485</v>
      </c>
      <c r="AA176" s="1" t="str">
        <f t="shared" si="27"/>
        <v>0-25% increase</v>
      </c>
      <c r="AB176" s="3">
        <f t="shared" si="28"/>
        <v>1</v>
      </c>
      <c r="AC176">
        <f t="shared" si="29"/>
        <v>0</v>
      </c>
    </row>
    <row r="177" spans="1:29" x14ac:dyDescent="0.3">
      <c r="A177" t="s">
        <v>194</v>
      </c>
      <c r="B177" s="1">
        <f>VLOOKUP(A177,welfare_data!$A$1:$C$379,2,0)</f>
        <v>12765749.464260001</v>
      </c>
      <c r="C177" s="1">
        <f>VLOOKUP(A177,welfare_data!$A$1:$C$379,3,0)</f>
        <v>17728761.194049999</v>
      </c>
      <c r="D177" t="s">
        <v>375</v>
      </c>
      <c r="E177">
        <v>12.462</v>
      </c>
      <c r="F177">
        <v>54.301000000000002</v>
      </c>
      <c r="G177" t="str">
        <f t="shared" si="20"/>
        <v>10,000,000 - 30,000,000</v>
      </c>
      <c r="H177" t="str">
        <f t="shared" si="20"/>
        <v>10,000,000 - 30,000,000</v>
      </c>
      <c r="I177">
        <f t="shared" si="21"/>
        <v>4</v>
      </c>
      <c r="J177">
        <f t="shared" si="21"/>
        <v>4</v>
      </c>
      <c r="K177">
        <f t="shared" si="22"/>
        <v>1.7320508075688776</v>
      </c>
      <c r="L177">
        <f t="shared" si="23"/>
        <v>1.9999999999999996</v>
      </c>
      <c r="M177">
        <f t="shared" si="24"/>
        <v>1.7320508075688776</v>
      </c>
      <c r="N177">
        <f t="shared" si="25"/>
        <v>1.9999999999999996</v>
      </c>
      <c r="O177">
        <f>VLOOKUP(A177,site_data_desc!$A$2:$M$380,3,0)</f>
        <v>0</v>
      </c>
      <c r="P177">
        <f>VLOOKUP(A177,site_data_desc!$A$2:$M$380,4,0)</f>
        <v>3.9402E-2</v>
      </c>
      <c r="Q177">
        <f>VLOOKUP(A177,site_data_desc!$A$2:$M$380,5,0)</f>
        <v>75.281097000000003</v>
      </c>
      <c r="R177">
        <f>VLOOKUP(A177,site_data_desc!$A$2:$M$380,6,0)</f>
        <v>97.072997999999998</v>
      </c>
      <c r="S177">
        <f>VLOOKUP(A177,site_data_desc!$A$2:$M$380,7,0)</f>
        <v>1</v>
      </c>
      <c r="T177">
        <f>VLOOKUP(A177,site_data_desc!$A$2:$M$380,8,0)</f>
        <v>0.03</v>
      </c>
      <c r="U177">
        <f>VLOOKUP(A177,site_data_desc!$A$2:$M$380,9,0)</f>
        <v>0.01</v>
      </c>
      <c r="V177">
        <f>VLOOKUP(A177,site_data_desc!$A$2:$M$380,10,0)</f>
        <v>1</v>
      </c>
      <c r="W177">
        <f>VLOOKUP(A177,site_data_desc!$A$2:$M$380,11,0)</f>
        <v>0</v>
      </c>
      <c r="X177">
        <f>VLOOKUP(A177,site_data_desc!$A$2:$M$380,12,0)</f>
        <v>0</v>
      </c>
      <c r="Y177">
        <f>VLOOKUP(A177,site_data_desc!$A$2:$M$380,13,0)</f>
        <v>0</v>
      </c>
      <c r="Z177" s="1">
        <f t="shared" si="26"/>
        <v>0.38877558608562995</v>
      </c>
      <c r="AA177" s="1" t="str">
        <f t="shared" si="27"/>
        <v>26-50% increase</v>
      </c>
      <c r="AB177" s="3">
        <f t="shared" si="28"/>
        <v>2</v>
      </c>
      <c r="AC177">
        <f t="shared" si="29"/>
        <v>1</v>
      </c>
    </row>
    <row r="178" spans="1:29" x14ac:dyDescent="0.3">
      <c r="A178" t="s">
        <v>173</v>
      </c>
      <c r="B178" s="1">
        <f>VLOOKUP(A178,welfare_data!$A$1:$C$379,2,0)</f>
        <v>16549911.721659999</v>
      </c>
      <c r="C178" s="1">
        <f>VLOOKUP(A178,welfare_data!$A$1:$C$379,3,0)</f>
        <v>22979617.935090002</v>
      </c>
      <c r="D178" t="s">
        <v>375</v>
      </c>
      <c r="E178">
        <v>12.311</v>
      </c>
      <c r="F178">
        <v>54.283999999999899</v>
      </c>
      <c r="G178" t="str">
        <f t="shared" si="20"/>
        <v>10,000,000 - 30,000,000</v>
      </c>
      <c r="H178" t="str">
        <f t="shared" si="20"/>
        <v>10,000,000 - 30,000,000</v>
      </c>
      <c r="I178">
        <f t="shared" si="21"/>
        <v>4</v>
      </c>
      <c r="J178">
        <f t="shared" si="21"/>
        <v>4</v>
      </c>
      <c r="K178">
        <f t="shared" si="22"/>
        <v>1.7320508075688776</v>
      </c>
      <c r="L178">
        <f t="shared" si="23"/>
        <v>1.9999999999999996</v>
      </c>
      <c r="M178">
        <f t="shared" si="24"/>
        <v>1.7320508075688776</v>
      </c>
      <c r="N178">
        <f t="shared" si="25"/>
        <v>1.9999999999999996</v>
      </c>
      <c r="O178">
        <f>VLOOKUP(A178,site_data_desc!$A$2:$M$380,3,0)</f>
        <v>0</v>
      </c>
      <c r="P178">
        <f>VLOOKUP(A178,site_data_desc!$A$2:$M$380,4,0)</f>
        <v>7.0509597999999993E-2</v>
      </c>
      <c r="Q178">
        <f>VLOOKUP(A178,site_data_desc!$A$2:$M$380,5,0)</f>
        <v>80.553496999999993</v>
      </c>
      <c r="R178">
        <f>VLOOKUP(A178,site_data_desc!$A$2:$M$380,6,0)</f>
        <v>84.175697</v>
      </c>
      <c r="S178">
        <f>VLOOKUP(A178,site_data_desc!$A$2:$M$380,7,0)</f>
        <v>1</v>
      </c>
      <c r="T178">
        <f>VLOOKUP(A178,site_data_desc!$A$2:$M$380,8,0)</f>
        <v>0.1268</v>
      </c>
      <c r="U178">
        <f>VLOOKUP(A178,site_data_desc!$A$2:$M$380,9,0)</f>
        <v>2.7600000000000003E-2</v>
      </c>
      <c r="V178">
        <f>VLOOKUP(A178,site_data_desc!$A$2:$M$380,10,0)</f>
        <v>1</v>
      </c>
      <c r="W178">
        <f>VLOOKUP(A178,site_data_desc!$A$2:$M$380,11,0)</f>
        <v>0</v>
      </c>
      <c r="X178">
        <f>VLOOKUP(A178,site_data_desc!$A$2:$M$380,12,0)</f>
        <v>0</v>
      </c>
      <c r="Y178">
        <f>VLOOKUP(A178,site_data_desc!$A$2:$M$380,13,0)</f>
        <v>0</v>
      </c>
      <c r="Z178" s="1">
        <f t="shared" si="26"/>
        <v>0.38850395830299245</v>
      </c>
      <c r="AA178" s="1" t="str">
        <f t="shared" si="27"/>
        <v>26-50% increase</v>
      </c>
      <c r="AB178" s="3">
        <f t="shared" si="28"/>
        <v>2</v>
      </c>
      <c r="AC178">
        <f t="shared" si="29"/>
        <v>1</v>
      </c>
    </row>
    <row r="179" spans="1:29" x14ac:dyDescent="0.3">
      <c r="A179" t="s">
        <v>190</v>
      </c>
      <c r="B179" s="1">
        <f>VLOOKUP(A179,welfare_data!$A$1:$C$379,2,0)</f>
        <v>29658684.82674</v>
      </c>
      <c r="C179" s="1">
        <f>VLOOKUP(A179,welfare_data!$A$1:$C$379,3,0)</f>
        <v>19848546.686760001</v>
      </c>
      <c r="D179" t="s">
        <v>375</v>
      </c>
      <c r="E179">
        <v>12.243</v>
      </c>
      <c r="F179">
        <v>54.259999999999899</v>
      </c>
      <c r="G179" t="str">
        <f t="shared" si="20"/>
        <v>10,000,000 - 30,000,000</v>
      </c>
      <c r="H179" t="str">
        <f t="shared" si="20"/>
        <v>10,000,000 - 30,000,000</v>
      </c>
      <c r="I179">
        <f t="shared" si="21"/>
        <v>4</v>
      </c>
      <c r="J179">
        <f t="shared" si="21"/>
        <v>4</v>
      </c>
      <c r="K179">
        <f t="shared" si="22"/>
        <v>1.7320508075688776</v>
      </c>
      <c r="L179">
        <f t="shared" si="23"/>
        <v>1.9999999999999996</v>
      </c>
      <c r="M179">
        <f t="shared" si="24"/>
        <v>1.7320508075688776</v>
      </c>
      <c r="N179">
        <f t="shared" si="25"/>
        <v>1.9999999999999996</v>
      </c>
      <c r="O179">
        <f>VLOOKUP(A179,site_data_desc!$A$2:$M$380,3,0)</f>
        <v>1</v>
      </c>
      <c r="P179">
        <f>VLOOKUP(A179,site_data_desc!$A$2:$M$380,4,0)</f>
        <v>9.971469899999999E-2</v>
      </c>
      <c r="Q179">
        <f>VLOOKUP(A179,site_data_desc!$A$2:$M$380,5,0)</f>
        <v>30.361401000000001</v>
      </c>
      <c r="R179">
        <f>VLOOKUP(A179,site_data_desc!$A$2:$M$380,6,0)</f>
        <v>67.502502000000007</v>
      </c>
      <c r="S179">
        <f>VLOOKUP(A179,site_data_desc!$A$2:$M$380,7,0)</f>
        <v>1</v>
      </c>
      <c r="T179">
        <f>VLOOKUP(A179,site_data_desc!$A$2:$M$380,8,0)</f>
        <v>1.6800000000000002E-2</v>
      </c>
      <c r="U179">
        <f>VLOOKUP(A179,site_data_desc!$A$2:$M$380,9,0)</f>
        <v>1.24E-2</v>
      </c>
      <c r="V179">
        <f>VLOOKUP(A179,site_data_desc!$A$2:$M$380,10,0)</f>
        <v>1</v>
      </c>
      <c r="W179">
        <f>VLOOKUP(A179,site_data_desc!$A$2:$M$380,11,0)</f>
        <v>0</v>
      </c>
      <c r="X179">
        <f>VLOOKUP(A179,site_data_desc!$A$2:$M$380,12,0)</f>
        <v>0</v>
      </c>
      <c r="Y179">
        <f>VLOOKUP(A179,site_data_desc!$A$2:$M$380,13,0)</f>
        <v>0</v>
      </c>
      <c r="Z179" s="1">
        <f t="shared" si="26"/>
        <v>-0.3307678070450133</v>
      </c>
      <c r="AA179" s="1" t="str">
        <f t="shared" si="27"/>
        <v>0-25% increase</v>
      </c>
      <c r="AB179" s="3">
        <f t="shared" si="28"/>
        <v>1</v>
      </c>
      <c r="AC179">
        <f t="shared" si="29"/>
        <v>0</v>
      </c>
    </row>
    <row r="180" spans="1:29" x14ac:dyDescent="0.3">
      <c r="A180" t="s">
        <v>186</v>
      </c>
      <c r="B180" s="1">
        <f>VLOOKUP(A180,welfare_data!$A$1:$C$379,2,0)</f>
        <v>445649013.26380002</v>
      </c>
      <c r="C180" s="1">
        <f>VLOOKUP(A180,welfare_data!$A$1:$C$379,3,0)</f>
        <v>624330671.78209996</v>
      </c>
      <c r="D180" t="s">
        <v>375</v>
      </c>
      <c r="E180">
        <v>12.1519999999999</v>
      </c>
      <c r="F180">
        <v>54.203000000000003</v>
      </c>
      <c r="G180" t="str">
        <f t="shared" si="20"/>
        <v>&gt; 400 million</v>
      </c>
      <c r="H180" t="str">
        <f t="shared" si="20"/>
        <v>&gt; 400 million</v>
      </c>
      <c r="I180">
        <f t="shared" si="21"/>
        <v>8</v>
      </c>
      <c r="J180">
        <f t="shared" si="21"/>
        <v>8</v>
      </c>
      <c r="K180">
        <f t="shared" si="22"/>
        <v>3.0000000000000013</v>
      </c>
      <c r="L180">
        <f t="shared" si="23"/>
        <v>3.9999999999999982</v>
      </c>
      <c r="M180">
        <f t="shared" si="24"/>
        <v>3.0000000000000013</v>
      </c>
      <c r="N180">
        <f t="shared" si="25"/>
        <v>3.9999999999999982</v>
      </c>
      <c r="O180">
        <f>VLOOKUP(A180,site_data_desc!$A$2:$M$380,3,0)</f>
        <v>0</v>
      </c>
      <c r="P180">
        <f>VLOOKUP(A180,site_data_desc!$A$2:$M$380,4,0)</f>
        <v>2.85277E-2</v>
      </c>
      <c r="Q180">
        <f>VLOOKUP(A180,site_data_desc!$A$2:$M$380,5,0)</f>
        <v>193.43799999999999</v>
      </c>
      <c r="R180">
        <f>VLOOKUP(A180,site_data_desc!$A$2:$M$380,6,0)</f>
        <v>272.10300000000001</v>
      </c>
      <c r="S180">
        <f>VLOOKUP(A180,site_data_desc!$A$2:$M$380,7,0)</f>
        <v>1</v>
      </c>
      <c r="T180">
        <f>VLOOKUP(A180,site_data_desc!$A$2:$M$380,8,0)</f>
        <v>2.3280000000000002E-2</v>
      </c>
      <c r="U180">
        <f>VLOOKUP(A180,site_data_desc!$A$2:$M$380,9,0)</f>
        <v>1.0710000000000001E-2</v>
      </c>
      <c r="V180">
        <f>VLOOKUP(A180,site_data_desc!$A$2:$M$380,10,0)</f>
        <v>1</v>
      </c>
      <c r="W180">
        <f>VLOOKUP(A180,site_data_desc!$A$2:$M$380,11,0)</f>
        <v>0</v>
      </c>
      <c r="X180">
        <f>VLOOKUP(A180,site_data_desc!$A$2:$M$380,12,0)</f>
        <v>0</v>
      </c>
      <c r="Y180">
        <f>VLOOKUP(A180,site_data_desc!$A$2:$M$380,13,0)</f>
        <v>0</v>
      </c>
      <c r="Z180" s="1">
        <f t="shared" si="26"/>
        <v>0.40094705295023303</v>
      </c>
      <c r="AA180" s="1" t="str">
        <f t="shared" si="27"/>
        <v>26-50% increase</v>
      </c>
      <c r="AB180" s="3">
        <f t="shared" si="28"/>
        <v>2</v>
      </c>
      <c r="AC180">
        <f t="shared" si="29"/>
        <v>1</v>
      </c>
    </row>
    <row r="181" spans="1:29" x14ac:dyDescent="0.3">
      <c r="A181" t="s">
        <v>187</v>
      </c>
      <c r="B181" s="1">
        <f>VLOOKUP(A181,welfare_data!$A$1:$C$379,2,0)</f>
        <v>241592002.4287</v>
      </c>
      <c r="C181" s="1">
        <f>VLOOKUP(A181,welfare_data!$A$1:$C$379,3,0)</f>
        <v>159675460.62439999</v>
      </c>
      <c r="D181" t="s">
        <v>375</v>
      </c>
      <c r="E181">
        <v>12.076000000000001</v>
      </c>
      <c r="F181">
        <v>54.18</v>
      </c>
      <c r="G181" t="str">
        <f t="shared" si="20"/>
        <v>150,000,000 - 400,000,000</v>
      </c>
      <c r="H181" t="str">
        <f t="shared" si="20"/>
        <v>150,000,000 - 400,000,000</v>
      </c>
      <c r="I181">
        <f t="shared" si="21"/>
        <v>7</v>
      </c>
      <c r="J181">
        <f t="shared" si="21"/>
        <v>7</v>
      </c>
      <c r="K181">
        <f t="shared" si="22"/>
        <v>2.6150566286152079</v>
      </c>
      <c r="L181">
        <f t="shared" si="23"/>
        <v>3.3635856610148567</v>
      </c>
      <c r="M181">
        <f t="shared" si="24"/>
        <v>2.6150566286152079</v>
      </c>
      <c r="N181">
        <f t="shared" si="25"/>
        <v>3.3635856610148567</v>
      </c>
      <c r="O181">
        <f>VLOOKUP(A181,site_data_desc!$A$2:$M$380,3,0)</f>
        <v>1</v>
      </c>
      <c r="P181">
        <f>VLOOKUP(A181,site_data_desc!$A$2:$M$380,4,0)</f>
        <v>1.6556</v>
      </c>
      <c r="Q181">
        <f>VLOOKUP(A181,site_data_desc!$A$2:$M$380,5,0)</f>
        <v>819.97997999999995</v>
      </c>
      <c r="R181">
        <f>VLOOKUP(A181,site_data_desc!$A$2:$M$380,6,0)</f>
        <v>706.44897000000003</v>
      </c>
      <c r="S181">
        <f>VLOOKUP(A181,site_data_desc!$A$2:$M$380,7,0)</f>
        <v>2</v>
      </c>
      <c r="T181">
        <f>VLOOKUP(A181,site_data_desc!$A$2:$M$380,8,0)</f>
        <v>6.5750000000000003E-2</v>
      </c>
      <c r="U181">
        <f>VLOOKUP(A181,site_data_desc!$A$2:$M$380,9,0)</f>
        <v>1.337E-2</v>
      </c>
      <c r="V181">
        <f>VLOOKUP(A181,site_data_desc!$A$2:$M$380,10,0)</f>
        <v>0</v>
      </c>
      <c r="W181">
        <f>VLOOKUP(A181,site_data_desc!$A$2:$M$380,11,0)</f>
        <v>1</v>
      </c>
      <c r="X181">
        <f>VLOOKUP(A181,site_data_desc!$A$2:$M$380,12,0)</f>
        <v>0</v>
      </c>
      <c r="Y181">
        <f>VLOOKUP(A181,site_data_desc!$A$2:$M$380,13,0)</f>
        <v>0</v>
      </c>
      <c r="Z181" s="1">
        <f t="shared" si="26"/>
        <v>-0.33906975802510553</v>
      </c>
      <c r="AA181" s="1" t="str">
        <f t="shared" si="27"/>
        <v>0-25% increase</v>
      </c>
      <c r="AB181" s="3">
        <f t="shared" si="28"/>
        <v>1</v>
      </c>
      <c r="AC181">
        <f t="shared" si="29"/>
        <v>0</v>
      </c>
    </row>
    <row r="182" spans="1:29" x14ac:dyDescent="0.3">
      <c r="A182" t="s">
        <v>174</v>
      </c>
      <c r="B182" s="1">
        <f>VLOOKUP(A182,welfare_data!$A$1:$C$379,2,0)</f>
        <v>63583090.109209999</v>
      </c>
      <c r="C182" s="1">
        <f>VLOOKUP(A182,welfare_data!$A$1:$C$379,3,0)</f>
        <v>42042468.60413</v>
      </c>
      <c r="D182" t="s">
        <v>375</v>
      </c>
      <c r="E182">
        <v>11.7739999999999</v>
      </c>
      <c r="F182">
        <v>54.151000000000003</v>
      </c>
      <c r="G182" t="str">
        <f t="shared" si="20"/>
        <v>30,000,000 - 70,000,000</v>
      </c>
      <c r="H182" t="str">
        <f t="shared" si="20"/>
        <v>30,000,000 - 70,000,000</v>
      </c>
      <c r="I182">
        <f t="shared" si="21"/>
        <v>5</v>
      </c>
      <c r="J182">
        <f t="shared" si="21"/>
        <v>5</v>
      </c>
      <c r="K182">
        <f t="shared" si="22"/>
        <v>1.9870133464215782</v>
      </c>
      <c r="L182">
        <f t="shared" si="23"/>
        <v>2.3784142300054416</v>
      </c>
      <c r="M182">
        <f t="shared" si="24"/>
        <v>1.9870133464215782</v>
      </c>
      <c r="N182">
        <f t="shared" si="25"/>
        <v>2.3784142300054416</v>
      </c>
      <c r="O182">
        <f>VLOOKUP(A182,site_data_desc!$A$2:$M$380,3,0)</f>
        <v>1</v>
      </c>
      <c r="P182">
        <f>VLOOKUP(A182,site_data_desc!$A$2:$M$380,4,0)</f>
        <v>0.25176999999999999</v>
      </c>
      <c r="Q182">
        <f>VLOOKUP(A182,site_data_desc!$A$2:$M$380,5,0)</f>
        <v>125.571</v>
      </c>
      <c r="R182">
        <f>VLOOKUP(A182,site_data_desc!$A$2:$M$380,6,0)</f>
        <v>112.968</v>
      </c>
      <c r="S182">
        <f>VLOOKUP(A182,site_data_desc!$A$2:$M$380,7,0)</f>
        <v>1</v>
      </c>
      <c r="T182">
        <f>VLOOKUP(A182,site_data_desc!$A$2:$M$380,8,0)</f>
        <v>2.5600000000000001E-2</v>
      </c>
      <c r="U182">
        <f>VLOOKUP(A182,site_data_desc!$A$2:$M$380,9,0)</f>
        <v>0.01</v>
      </c>
      <c r="V182">
        <f>VLOOKUP(A182,site_data_desc!$A$2:$M$380,10,0)</f>
        <v>1</v>
      </c>
      <c r="W182">
        <f>VLOOKUP(A182,site_data_desc!$A$2:$M$380,11,0)</f>
        <v>0</v>
      </c>
      <c r="X182">
        <f>VLOOKUP(A182,site_data_desc!$A$2:$M$380,12,0)</f>
        <v>0</v>
      </c>
      <c r="Y182">
        <f>VLOOKUP(A182,site_data_desc!$A$2:$M$380,13,0)</f>
        <v>0</v>
      </c>
      <c r="Z182" s="1">
        <f t="shared" si="26"/>
        <v>-0.33877909154905705</v>
      </c>
      <c r="AA182" s="1" t="str">
        <f t="shared" si="27"/>
        <v>0-25% increase</v>
      </c>
      <c r="AB182" s="3">
        <f t="shared" si="28"/>
        <v>1</v>
      </c>
      <c r="AC182">
        <f t="shared" si="29"/>
        <v>0</v>
      </c>
    </row>
    <row r="183" spans="1:29" x14ac:dyDescent="0.3">
      <c r="A183" t="s">
        <v>191</v>
      </c>
      <c r="B183" s="1">
        <f>VLOOKUP(A183,welfare_data!$A$1:$C$379,2,0)</f>
        <v>17061872.817529999</v>
      </c>
      <c r="C183" s="1">
        <f>VLOOKUP(A183,welfare_data!$A$1:$C$379,3,0)</f>
        <v>23333413.7533</v>
      </c>
      <c r="D183" t="s">
        <v>375</v>
      </c>
      <c r="E183">
        <v>11.5749999999999</v>
      </c>
      <c r="F183">
        <v>54.033999999999899</v>
      </c>
      <c r="G183" t="str">
        <f t="shared" si="20"/>
        <v>10,000,000 - 30,000,000</v>
      </c>
      <c r="H183" t="str">
        <f t="shared" si="20"/>
        <v>10,000,000 - 30,000,000</v>
      </c>
      <c r="I183">
        <f t="shared" si="21"/>
        <v>4</v>
      </c>
      <c r="J183">
        <f t="shared" si="21"/>
        <v>4</v>
      </c>
      <c r="K183">
        <f t="shared" si="22"/>
        <v>1.7320508075688776</v>
      </c>
      <c r="L183">
        <f t="shared" si="23"/>
        <v>1.9999999999999996</v>
      </c>
      <c r="M183">
        <f t="shared" si="24"/>
        <v>1.7320508075688776</v>
      </c>
      <c r="N183">
        <f t="shared" si="25"/>
        <v>1.9999999999999996</v>
      </c>
      <c r="O183">
        <f>VLOOKUP(A183,site_data_desc!$A$2:$M$380,3,0)</f>
        <v>0</v>
      </c>
      <c r="P183">
        <f>VLOOKUP(A183,site_data_desc!$A$2:$M$380,4,0)</f>
        <v>3.4260101000000001E-2</v>
      </c>
      <c r="Q183">
        <f>VLOOKUP(A183,site_data_desc!$A$2:$M$380,5,0)</f>
        <v>41.787899000000003</v>
      </c>
      <c r="R183">
        <f>VLOOKUP(A183,site_data_desc!$A$2:$M$380,6,0)</f>
        <v>73.860198999999994</v>
      </c>
      <c r="S183">
        <f>VLOOKUP(A183,site_data_desc!$A$2:$M$380,7,0)</f>
        <v>1</v>
      </c>
      <c r="T183">
        <f>VLOOKUP(A183,site_data_desc!$A$2:$M$380,8,0)</f>
        <v>0.112</v>
      </c>
      <c r="U183">
        <f>VLOOKUP(A183,site_data_desc!$A$2:$M$380,9,0)</f>
        <v>1.6399999999999998E-2</v>
      </c>
      <c r="V183">
        <f>VLOOKUP(A183,site_data_desc!$A$2:$M$380,10,0)</f>
        <v>1</v>
      </c>
      <c r="W183">
        <f>VLOOKUP(A183,site_data_desc!$A$2:$M$380,11,0)</f>
        <v>0</v>
      </c>
      <c r="X183">
        <f>VLOOKUP(A183,site_data_desc!$A$2:$M$380,12,0)</f>
        <v>0</v>
      </c>
      <c r="Y183">
        <f>VLOOKUP(A183,site_data_desc!$A$2:$M$380,13,0)</f>
        <v>0</v>
      </c>
      <c r="Z183" s="1">
        <f t="shared" si="26"/>
        <v>0.36757635007842682</v>
      </c>
      <c r="AA183" s="1" t="str">
        <f t="shared" si="27"/>
        <v>26-50% increase</v>
      </c>
      <c r="AB183" s="3">
        <f t="shared" si="28"/>
        <v>2</v>
      </c>
      <c r="AC183">
        <f t="shared" si="29"/>
        <v>1</v>
      </c>
    </row>
    <row r="184" spans="1:29" x14ac:dyDescent="0.3">
      <c r="A184" t="s">
        <v>175</v>
      </c>
      <c r="B184" s="1">
        <f>VLOOKUP(A184,welfare_data!$A$1:$C$379,2,0)</f>
        <v>51089916.098760001</v>
      </c>
      <c r="C184" s="1">
        <f>VLOOKUP(A184,welfare_data!$A$1:$C$379,3,0)</f>
        <v>33876935.689929999</v>
      </c>
      <c r="D184" t="s">
        <v>375</v>
      </c>
      <c r="E184">
        <v>11.837</v>
      </c>
      <c r="F184">
        <v>54.145000000000003</v>
      </c>
      <c r="G184" t="str">
        <f t="shared" si="20"/>
        <v>30,000,000 - 70,000,000</v>
      </c>
      <c r="H184" t="str">
        <f t="shared" si="20"/>
        <v>30,000,000 - 70,000,000</v>
      </c>
      <c r="I184">
        <f t="shared" si="21"/>
        <v>5</v>
      </c>
      <c r="J184">
        <f t="shared" si="21"/>
        <v>5</v>
      </c>
      <c r="K184">
        <f t="shared" si="22"/>
        <v>1.9870133464215782</v>
      </c>
      <c r="L184">
        <f t="shared" si="23"/>
        <v>2.3784142300054416</v>
      </c>
      <c r="M184">
        <f t="shared" si="24"/>
        <v>1.9870133464215782</v>
      </c>
      <c r="N184">
        <f t="shared" si="25"/>
        <v>2.3784142300054416</v>
      </c>
      <c r="O184">
        <f>VLOOKUP(A184,site_data_desc!$A$2:$M$380,3,0)</f>
        <v>1</v>
      </c>
      <c r="P184">
        <f>VLOOKUP(A184,site_data_desc!$A$2:$M$380,4,0)</f>
        <v>8.4329498000000003E-2</v>
      </c>
      <c r="Q184">
        <f>VLOOKUP(A184,site_data_desc!$A$2:$M$380,5,0)</f>
        <v>111.485</v>
      </c>
      <c r="R184">
        <f>VLOOKUP(A184,site_data_desc!$A$2:$M$380,6,0)</f>
        <v>137.64599999999999</v>
      </c>
      <c r="S184">
        <f>VLOOKUP(A184,site_data_desc!$A$2:$M$380,7,0)</f>
        <v>1</v>
      </c>
      <c r="T184">
        <f>VLOOKUP(A184,site_data_desc!$A$2:$M$380,8,0)</f>
        <v>0.03</v>
      </c>
      <c r="U184">
        <f>VLOOKUP(A184,site_data_desc!$A$2:$M$380,9,0)</f>
        <v>1.24E-2</v>
      </c>
      <c r="V184">
        <f>VLOOKUP(A184,site_data_desc!$A$2:$M$380,10,0)</f>
        <v>1</v>
      </c>
      <c r="W184">
        <f>VLOOKUP(A184,site_data_desc!$A$2:$M$380,11,0)</f>
        <v>0</v>
      </c>
      <c r="X184">
        <f>VLOOKUP(A184,site_data_desc!$A$2:$M$380,12,0)</f>
        <v>0</v>
      </c>
      <c r="Y184">
        <f>VLOOKUP(A184,site_data_desc!$A$2:$M$380,13,0)</f>
        <v>0</v>
      </c>
      <c r="Z184" s="1">
        <f t="shared" si="26"/>
        <v>-0.33691541742907222</v>
      </c>
      <c r="AA184" s="1" t="str">
        <f t="shared" si="27"/>
        <v>0-25% increase</v>
      </c>
      <c r="AB184" s="3">
        <f t="shared" si="28"/>
        <v>1</v>
      </c>
      <c r="AC184">
        <f t="shared" si="29"/>
        <v>0</v>
      </c>
    </row>
    <row r="185" spans="1:29" x14ac:dyDescent="0.3">
      <c r="A185" t="s">
        <v>196</v>
      </c>
      <c r="B185" s="1">
        <f>VLOOKUP(A185,welfare_data!$A$1:$C$379,2,0)</f>
        <v>261838293.98879999</v>
      </c>
      <c r="C185" s="1">
        <f>VLOOKUP(A185,welfare_data!$A$1:$C$379,3,0)</f>
        <v>359162960.46219999</v>
      </c>
      <c r="D185" t="s">
        <v>375</v>
      </c>
      <c r="E185">
        <v>11.378</v>
      </c>
      <c r="F185">
        <v>53.997</v>
      </c>
      <c r="G185" t="str">
        <f t="shared" si="20"/>
        <v>150,000,000 - 400,000,000</v>
      </c>
      <c r="H185" t="str">
        <f t="shared" si="20"/>
        <v>150,000,000 - 400,000,000</v>
      </c>
      <c r="I185">
        <f t="shared" si="21"/>
        <v>7</v>
      </c>
      <c r="J185">
        <f t="shared" si="21"/>
        <v>7</v>
      </c>
      <c r="K185">
        <f t="shared" si="22"/>
        <v>2.6150566286152079</v>
      </c>
      <c r="L185">
        <f t="shared" si="23"/>
        <v>3.3635856610148567</v>
      </c>
      <c r="M185">
        <f t="shared" si="24"/>
        <v>2.6150566286152079</v>
      </c>
      <c r="N185">
        <f t="shared" si="25"/>
        <v>3.3635856610148567</v>
      </c>
      <c r="O185">
        <f>VLOOKUP(A185,site_data_desc!$A$2:$M$380,3,0)</f>
        <v>0</v>
      </c>
      <c r="P185">
        <f>VLOOKUP(A185,site_data_desc!$A$2:$M$380,4,0)</f>
        <v>1.9826901000000001E-2</v>
      </c>
      <c r="Q185">
        <f>VLOOKUP(A185,site_data_desc!$A$2:$M$380,5,0)</f>
        <v>60.249699</v>
      </c>
      <c r="R185">
        <f>VLOOKUP(A185,site_data_desc!$A$2:$M$380,6,0)</f>
        <v>59.701999999999998</v>
      </c>
      <c r="S185">
        <f>VLOOKUP(A185,site_data_desc!$A$2:$M$380,7,0)</f>
        <v>2</v>
      </c>
      <c r="T185">
        <f>VLOOKUP(A185,site_data_desc!$A$2:$M$380,8,0)</f>
        <v>4.9200000000000001E-2</v>
      </c>
      <c r="U185">
        <f>VLOOKUP(A185,site_data_desc!$A$2:$M$380,9,0)</f>
        <v>5.96E-2</v>
      </c>
      <c r="V185">
        <f>VLOOKUP(A185,site_data_desc!$A$2:$M$380,10,0)</f>
        <v>0</v>
      </c>
      <c r="W185">
        <f>VLOOKUP(A185,site_data_desc!$A$2:$M$380,11,0)</f>
        <v>1</v>
      </c>
      <c r="X185">
        <f>VLOOKUP(A185,site_data_desc!$A$2:$M$380,12,0)</f>
        <v>0</v>
      </c>
      <c r="Y185">
        <f>VLOOKUP(A185,site_data_desc!$A$2:$M$380,13,0)</f>
        <v>0</v>
      </c>
      <c r="Z185" s="1">
        <f t="shared" si="26"/>
        <v>0.37169760385607697</v>
      </c>
      <c r="AA185" s="1" t="str">
        <f t="shared" si="27"/>
        <v>26-50% increase</v>
      </c>
      <c r="AB185" s="3">
        <f t="shared" si="28"/>
        <v>2</v>
      </c>
      <c r="AC185">
        <f t="shared" si="29"/>
        <v>0</v>
      </c>
    </row>
    <row r="186" spans="1:29" x14ac:dyDescent="0.3">
      <c r="A186" t="s">
        <v>189</v>
      </c>
      <c r="B186" s="1">
        <f>VLOOKUP(A186,welfare_data!$A$1:$C$379,2,0)</f>
        <v>50216519.67661</v>
      </c>
      <c r="C186" s="1">
        <f>VLOOKUP(A186,welfare_data!$A$1:$C$379,3,0)</f>
        <v>68451080.086490005</v>
      </c>
      <c r="D186" t="s">
        <v>375</v>
      </c>
      <c r="E186">
        <v>11.427</v>
      </c>
      <c r="F186">
        <v>53.912999999999897</v>
      </c>
      <c r="G186" t="str">
        <f t="shared" si="20"/>
        <v>30,000,000 - 70,000,000</v>
      </c>
      <c r="H186" t="str">
        <f t="shared" si="20"/>
        <v>30,000,000 - 70,000,000</v>
      </c>
      <c r="I186">
        <f t="shared" si="21"/>
        <v>5</v>
      </c>
      <c r="J186">
        <f t="shared" si="21"/>
        <v>5</v>
      </c>
      <c r="K186">
        <f t="shared" si="22"/>
        <v>1.9870133464215782</v>
      </c>
      <c r="L186">
        <f t="shared" si="23"/>
        <v>2.3784142300054416</v>
      </c>
      <c r="M186">
        <f t="shared" si="24"/>
        <v>1.9870133464215782</v>
      </c>
      <c r="N186">
        <f t="shared" si="25"/>
        <v>2.3784142300054416</v>
      </c>
      <c r="O186">
        <f>VLOOKUP(A186,site_data_desc!$A$2:$M$380,3,0)</f>
        <v>0</v>
      </c>
      <c r="P186">
        <f>VLOOKUP(A186,site_data_desc!$A$2:$M$380,4,0)</f>
        <v>1.39592</v>
      </c>
      <c r="Q186">
        <f>VLOOKUP(A186,site_data_desc!$A$2:$M$380,5,0)</f>
        <v>622.79400999999996</v>
      </c>
      <c r="R186">
        <f>VLOOKUP(A186,site_data_desc!$A$2:$M$380,6,0)</f>
        <v>252.578</v>
      </c>
      <c r="S186">
        <f>VLOOKUP(A186,site_data_desc!$A$2:$M$380,7,0)</f>
        <v>1</v>
      </c>
      <c r="T186">
        <f>VLOOKUP(A186,site_data_desc!$A$2:$M$380,8,0)</f>
        <v>1.44E-2</v>
      </c>
      <c r="U186">
        <f>VLOOKUP(A186,site_data_desc!$A$2:$M$380,9,0)</f>
        <v>1.8800000000000001E-2</v>
      </c>
      <c r="V186">
        <f>VLOOKUP(A186,site_data_desc!$A$2:$M$380,10,0)</f>
        <v>1</v>
      </c>
      <c r="W186">
        <f>VLOOKUP(A186,site_data_desc!$A$2:$M$380,11,0)</f>
        <v>0</v>
      </c>
      <c r="X186">
        <f>VLOOKUP(A186,site_data_desc!$A$2:$M$380,12,0)</f>
        <v>0</v>
      </c>
      <c r="Y186">
        <f>VLOOKUP(A186,site_data_desc!$A$2:$M$380,13,0)</f>
        <v>0</v>
      </c>
      <c r="Z186" s="1">
        <f t="shared" si="26"/>
        <v>0.36311876106327123</v>
      </c>
      <c r="AA186" s="1" t="str">
        <f t="shared" si="27"/>
        <v>26-50% increase</v>
      </c>
      <c r="AB186" s="3">
        <f t="shared" si="28"/>
        <v>2</v>
      </c>
      <c r="AC186">
        <f t="shared" si="29"/>
        <v>1</v>
      </c>
    </row>
    <row r="187" spans="1:29" x14ac:dyDescent="0.3">
      <c r="A187" t="s">
        <v>195</v>
      </c>
      <c r="B187" s="1">
        <f>VLOOKUP(A187,welfare_data!$A$1:$C$379,2,0)</f>
        <v>33641791.937480003</v>
      </c>
      <c r="C187" s="1">
        <f>VLOOKUP(A187,welfare_data!$A$1:$C$379,3,0)</f>
        <v>45635837.082610004</v>
      </c>
      <c r="D187" t="s">
        <v>375</v>
      </c>
      <c r="E187">
        <v>11.205</v>
      </c>
      <c r="F187">
        <v>53.99</v>
      </c>
      <c r="G187" t="str">
        <f t="shared" si="20"/>
        <v>30,000,000 - 70,000,000</v>
      </c>
      <c r="H187" t="str">
        <f t="shared" si="20"/>
        <v>30,000,000 - 70,000,000</v>
      </c>
      <c r="I187">
        <f t="shared" si="21"/>
        <v>5</v>
      </c>
      <c r="J187">
        <f t="shared" si="21"/>
        <v>5</v>
      </c>
      <c r="K187">
        <f t="shared" si="22"/>
        <v>1.9870133464215782</v>
      </c>
      <c r="L187">
        <f t="shared" si="23"/>
        <v>2.3784142300054416</v>
      </c>
      <c r="M187">
        <f t="shared" si="24"/>
        <v>1.9870133464215782</v>
      </c>
      <c r="N187">
        <f t="shared" si="25"/>
        <v>2.3784142300054416</v>
      </c>
      <c r="O187">
        <f>VLOOKUP(A187,site_data_desc!$A$2:$M$380,3,0)</f>
        <v>0</v>
      </c>
      <c r="P187">
        <f>VLOOKUP(A187,site_data_desc!$A$2:$M$380,4,0)</f>
        <v>0.13864899999999999</v>
      </c>
      <c r="Q187">
        <f>VLOOKUP(A187,site_data_desc!$A$2:$M$380,5,0)</f>
        <v>98.420699999999997</v>
      </c>
      <c r="R187">
        <f>VLOOKUP(A187,site_data_desc!$A$2:$M$380,6,0)</f>
        <v>64.128799000000001</v>
      </c>
      <c r="S187">
        <f>VLOOKUP(A187,site_data_desc!$A$2:$M$380,7,0)</f>
        <v>2</v>
      </c>
      <c r="T187">
        <f>VLOOKUP(A187,site_data_desc!$A$2:$M$380,8,0)</f>
        <v>0.17199999999999999</v>
      </c>
      <c r="U187">
        <f>VLOOKUP(A187,site_data_desc!$A$2:$M$380,9,0)</f>
        <v>5.4799999999999995E-2</v>
      </c>
      <c r="V187">
        <f>VLOOKUP(A187,site_data_desc!$A$2:$M$380,10,0)</f>
        <v>0</v>
      </c>
      <c r="W187">
        <f>VLOOKUP(A187,site_data_desc!$A$2:$M$380,11,0)</f>
        <v>1</v>
      </c>
      <c r="X187">
        <f>VLOOKUP(A187,site_data_desc!$A$2:$M$380,12,0)</f>
        <v>0</v>
      </c>
      <c r="Y187">
        <f>VLOOKUP(A187,site_data_desc!$A$2:$M$380,13,0)</f>
        <v>0</v>
      </c>
      <c r="Z187" s="1">
        <f t="shared" si="26"/>
        <v>0.35652218429445637</v>
      </c>
      <c r="AA187" s="1" t="str">
        <f t="shared" si="27"/>
        <v>26-50% increase</v>
      </c>
      <c r="AB187" s="3">
        <f t="shared" si="28"/>
        <v>2</v>
      </c>
      <c r="AC187">
        <f t="shared" si="29"/>
        <v>0</v>
      </c>
    </row>
    <row r="188" spans="1:29" x14ac:dyDescent="0.3">
      <c r="A188" t="s">
        <v>197</v>
      </c>
      <c r="B188" s="1">
        <f>VLOOKUP(A188,welfare_data!$A$1:$C$379,2,0)</f>
        <v>114888736.7428</v>
      </c>
      <c r="C188" s="1">
        <f>VLOOKUP(A188,welfare_data!$A$1:$C$379,3,0)</f>
        <v>78630827.579889998</v>
      </c>
      <c r="D188" t="s">
        <v>375</v>
      </c>
      <c r="E188">
        <v>14.193</v>
      </c>
      <c r="F188">
        <v>53.942</v>
      </c>
      <c r="G188" t="str">
        <f t="shared" si="20"/>
        <v>70,000,000 - 150,000,000</v>
      </c>
      <c r="H188" t="str">
        <f t="shared" si="20"/>
        <v>70,000,000 - 150,000,000</v>
      </c>
      <c r="I188">
        <f t="shared" si="21"/>
        <v>6</v>
      </c>
      <c r="J188">
        <f t="shared" si="21"/>
        <v>6</v>
      </c>
      <c r="K188">
        <f t="shared" si="22"/>
        <v>2.2795070569547784</v>
      </c>
      <c r="L188">
        <f t="shared" si="23"/>
        <v>2.8284271247461894</v>
      </c>
      <c r="M188">
        <f t="shared" si="24"/>
        <v>2.2795070569547784</v>
      </c>
      <c r="N188">
        <f t="shared" si="25"/>
        <v>2.8284271247461894</v>
      </c>
      <c r="O188">
        <f>VLOOKUP(A188,site_data_desc!$A$2:$M$380,3,0)</f>
        <v>1</v>
      </c>
      <c r="P188">
        <f>VLOOKUP(A188,site_data_desc!$A$2:$M$380,4,0)</f>
        <v>0.19770699999999999</v>
      </c>
      <c r="Q188">
        <f>VLOOKUP(A188,site_data_desc!$A$2:$M$380,5,0)</f>
        <v>556.84900000000005</v>
      </c>
      <c r="R188">
        <f>VLOOKUP(A188,site_data_desc!$A$2:$M$380,6,0)</f>
        <v>299.36899</v>
      </c>
      <c r="S188">
        <f>VLOOKUP(A188,site_data_desc!$A$2:$M$380,7,0)</f>
        <v>2</v>
      </c>
      <c r="T188">
        <f>VLOOKUP(A188,site_data_desc!$A$2:$M$380,8,0)</f>
        <v>8.7999999999999995E-2</v>
      </c>
      <c r="U188">
        <f>VLOOKUP(A188,site_data_desc!$A$2:$M$380,9,0)</f>
        <v>1.24E-2</v>
      </c>
      <c r="V188">
        <f>VLOOKUP(A188,site_data_desc!$A$2:$M$380,10,0)</f>
        <v>0</v>
      </c>
      <c r="W188">
        <f>VLOOKUP(A188,site_data_desc!$A$2:$M$380,11,0)</f>
        <v>1</v>
      </c>
      <c r="X188">
        <f>VLOOKUP(A188,site_data_desc!$A$2:$M$380,12,0)</f>
        <v>0</v>
      </c>
      <c r="Y188">
        <f>VLOOKUP(A188,site_data_desc!$A$2:$M$380,13,0)</f>
        <v>0</v>
      </c>
      <c r="Z188" s="1">
        <f t="shared" si="26"/>
        <v>-0.31559150349159237</v>
      </c>
      <c r="AA188" s="1" t="str">
        <f t="shared" si="27"/>
        <v>0-25% increase</v>
      </c>
      <c r="AB188" s="3">
        <f t="shared" si="28"/>
        <v>1</v>
      </c>
      <c r="AC188">
        <f t="shared" si="29"/>
        <v>0</v>
      </c>
    </row>
    <row r="189" spans="1:29" x14ac:dyDescent="0.3">
      <c r="A189" t="s">
        <v>198</v>
      </c>
      <c r="B189" s="1">
        <f>VLOOKUP(A189,welfare_data!$A$1:$C$379,2,0)</f>
        <v>280997452.30779999</v>
      </c>
      <c r="C189" s="1">
        <f>VLOOKUP(A189,welfare_data!$A$1:$C$379,3,0)</f>
        <v>190001994.4059</v>
      </c>
      <c r="D189" t="s">
        <v>375</v>
      </c>
      <c r="E189">
        <v>14.1329999999999</v>
      </c>
      <c r="F189">
        <v>53.9819999999999</v>
      </c>
      <c r="G189" t="str">
        <f t="shared" si="20"/>
        <v>150,000,000 - 400,000,000</v>
      </c>
      <c r="H189" t="str">
        <f t="shared" si="20"/>
        <v>150,000,000 - 400,000,000</v>
      </c>
      <c r="I189">
        <f t="shared" si="21"/>
        <v>7</v>
      </c>
      <c r="J189">
        <f t="shared" si="21"/>
        <v>7</v>
      </c>
      <c r="K189">
        <f t="shared" si="22"/>
        <v>2.6150566286152079</v>
      </c>
      <c r="L189">
        <f t="shared" si="23"/>
        <v>3.3635856610148567</v>
      </c>
      <c r="M189">
        <f t="shared" si="24"/>
        <v>2.6150566286152079</v>
      </c>
      <c r="N189">
        <f t="shared" si="25"/>
        <v>3.3635856610148567</v>
      </c>
      <c r="O189">
        <f>VLOOKUP(A189,site_data_desc!$A$2:$M$380,3,0)</f>
        <v>1</v>
      </c>
      <c r="P189">
        <f>VLOOKUP(A189,site_data_desc!$A$2:$M$380,4,0)</f>
        <v>0.14904300000000001</v>
      </c>
      <c r="Q189">
        <f>VLOOKUP(A189,site_data_desc!$A$2:$M$380,5,0)</f>
        <v>97.813400000000001</v>
      </c>
      <c r="R189">
        <f>VLOOKUP(A189,site_data_desc!$A$2:$M$380,6,0)</f>
        <v>113.804</v>
      </c>
      <c r="S189">
        <f>VLOOKUP(A189,site_data_desc!$A$2:$M$380,7,0)</f>
        <v>1</v>
      </c>
      <c r="T189">
        <f>VLOOKUP(A189,site_data_desc!$A$2:$M$380,8,0)</f>
        <v>1.6800000000000002E-2</v>
      </c>
      <c r="U189">
        <f>VLOOKUP(A189,site_data_desc!$A$2:$M$380,9,0)</f>
        <v>0.01</v>
      </c>
      <c r="V189">
        <f>VLOOKUP(A189,site_data_desc!$A$2:$M$380,10,0)</f>
        <v>1</v>
      </c>
      <c r="W189">
        <f>VLOOKUP(A189,site_data_desc!$A$2:$M$380,11,0)</f>
        <v>0</v>
      </c>
      <c r="X189">
        <f>VLOOKUP(A189,site_data_desc!$A$2:$M$380,12,0)</f>
        <v>0</v>
      </c>
      <c r="Y189">
        <f>VLOOKUP(A189,site_data_desc!$A$2:$M$380,13,0)</f>
        <v>0</v>
      </c>
      <c r="Z189" s="1">
        <f t="shared" si="26"/>
        <v>-0.32383018833290012</v>
      </c>
      <c r="AA189" s="1" t="str">
        <f t="shared" si="27"/>
        <v>0-25% increase</v>
      </c>
      <c r="AB189" s="3">
        <f t="shared" si="28"/>
        <v>1</v>
      </c>
      <c r="AC189">
        <f t="shared" si="29"/>
        <v>0</v>
      </c>
    </row>
    <row r="190" spans="1:29" x14ac:dyDescent="0.3">
      <c r="A190" t="s">
        <v>200</v>
      </c>
      <c r="B190" s="1">
        <f>VLOOKUP(A190,welfare_data!$A$1:$C$379,2,0)</f>
        <v>33763344.725029998</v>
      </c>
      <c r="C190" s="1">
        <f>VLOOKUP(A190,welfare_data!$A$1:$C$379,3,0)</f>
        <v>22824143.418570001</v>
      </c>
      <c r="D190" t="s">
        <v>375</v>
      </c>
      <c r="E190">
        <v>13.098000000000001</v>
      </c>
      <c r="F190">
        <v>54.558</v>
      </c>
      <c r="G190" t="str">
        <f t="shared" si="20"/>
        <v>30,000,000 - 70,000,000</v>
      </c>
      <c r="H190" t="str">
        <f t="shared" si="20"/>
        <v>10,000,000 - 30,000,000</v>
      </c>
      <c r="I190">
        <f t="shared" si="21"/>
        <v>5</v>
      </c>
      <c r="J190">
        <f t="shared" si="21"/>
        <v>4</v>
      </c>
      <c r="K190">
        <f t="shared" si="22"/>
        <v>1.9870133464215782</v>
      </c>
      <c r="L190">
        <f t="shared" si="23"/>
        <v>2.3784142300054416</v>
      </c>
      <c r="M190">
        <f t="shared" si="24"/>
        <v>1.7320508075688776</v>
      </c>
      <c r="N190">
        <f t="shared" si="25"/>
        <v>1.9999999999999996</v>
      </c>
      <c r="O190">
        <f>VLOOKUP(A190,site_data_desc!$A$2:$M$380,3,0)</f>
        <v>1</v>
      </c>
      <c r="P190">
        <f>VLOOKUP(A190,site_data_desc!$A$2:$M$380,4,0)</f>
        <v>0.18226300000000001</v>
      </c>
      <c r="Q190">
        <f>VLOOKUP(A190,site_data_desc!$A$2:$M$380,5,0)</f>
        <v>132.26600999999999</v>
      </c>
      <c r="R190">
        <f>VLOOKUP(A190,site_data_desc!$A$2:$M$380,6,0)</f>
        <v>66.703201000000007</v>
      </c>
      <c r="S190">
        <f>VLOOKUP(A190,site_data_desc!$A$2:$M$380,7,0)</f>
        <v>1</v>
      </c>
      <c r="T190">
        <f>VLOOKUP(A190,site_data_desc!$A$2:$M$380,8,0)</f>
        <v>1.8800000000000001E-2</v>
      </c>
      <c r="U190">
        <f>VLOOKUP(A190,site_data_desc!$A$2:$M$380,9,0)</f>
        <v>1.24E-2</v>
      </c>
      <c r="V190">
        <f>VLOOKUP(A190,site_data_desc!$A$2:$M$380,10,0)</f>
        <v>1</v>
      </c>
      <c r="W190">
        <f>VLOOKUP(A190,site_data_desc!$A$2:$M$380,11,0)</f>
        <v>0</v>
      </c>
      <c r="X190">
        <f>VLOOKUP(A190,site_data_desc!$A$2:$M$380,12,0)</f>
        <v>0</v>
      </c>
      <c r="Y190">
        <f>VLOOKUP(A190,site_data_desc!$A$2:$M$380,13,0)</f>
        <v>0</v>
      </c>
      <c r="Z190" s="1">
        <f t="shared" si="26"/>
        <v>-0.32399637522731473</v>
      </c>
      <c r="AA190" s="1" t="str">
        <f t="shared" si="27"/>
        <v>0-25% increase</v>
      </c>
      <c r="AB190" s="3">
        <f t="shared" si="28"/>
        <v>1</v>
      </c>
      <c r="AC190">
        <f t="shared" si="29"/>
        <v>0</v>
      </c>
    </row>
    <row r="191" spans="1:29" x14ac:dyDescent="0.3">
      <c r="A191" t="s">
        <v>199</v>
      </c>
      <c r="B191" s="1">
        <f>VLOOKUP(A191,welfare_data!$A$1:$C$379,2,0)</f>
        <v>64160452.359439999</v>
      </c>
      <c r="C191" s="1">
        <f>VLOOKUP(A191,welfare_data!$A$1:$C$379,3,0)</f>
        <v>43303956.483439997</v>
      </c>
      <c r="D191" t="s">
        <v>375</v>
      </c>
      <c r="E191">
        <v>13.741</v>
      </c>
      <c r="F191">
        <v>54.347000000000001</v>
      </c>
      <c r="G191" t="str">
        <f t="shared" si="20"/>
        <v>30,000,000 - 70,000,000</v>
      </c>
      <c r="H191" t="str">
        <f t="shared" si="20"/>
        <v>30,000,000 - 70,000,000</v>
      </c>
      <c r="I191">
        <f t="shared" si="21"/>
        <v>5</v>
      </c>
      <c r="J191">
        <f t="shared" si="21"/>
        <v>5</v>
      </c>
      <c r="K191">
        <f t="shared" si="22"/>
        <v>1.9870133464215782</v>
      </c>
      <c r="L191">
        <f t="shared" si="23"/>
        <v>2.3784142300054416</v>
      </c>
      <c r="M191">
        <f t="shared" si="24"/>
        <v>1.9870133464215782</v>
      </c>
      <c r="N191">
        <f t="shared" si="25"/>
        <v>2.3784142300054416</v>
      </c>
      <c r="O191">
        <f>VLOOKUP(A191,site_data_desc!$A$2:$M$380,3,0)</f>
        <v>1</v>
      </c>
      <c r="P191">
        <f>VLOOKUP(A191,site_data_desc!$A$2:$M$380,4,0)</f>
        <v>8.529630299999999E-2</v>
      </c>
      <c r="Q191">
        <f>VLOOKUP(A191,site_data_desc!$A$2:$M$380,5,0)</f>
        <v>56.214500000000001</v>
      </c>
      <c r="R191">
        <f>VLOOKUP(A191,site_data_desc!$A$2:$M$380,6,0)</f>
        <v>34.480201999999998</v>
      </c>
      <c r="S191">
        <f>VLOOKUP(A191,site_data_desc!$A$2:$M$380,7,0)</f>
        <v>1</v>
      </c>
      <c r="T191">
        <f>VLOOKUP(A191,site_data_desc!$A$2:$M$380,8,0)</f>
        <v>3.3600000000000005E-2</v>
      </c>
      <c r="U191">
        <f>VLOOKUP(A191,site_data_desc!$A$2:$M$380,9,0)</f>
        <v>0.01</v>
      </c>
      <c r="V191">
        <f>VLOOKUP(A191,site_data_desc!$A$2:$M$380,10,0)</f>
        <v>1</v>
      </c>
      <c r="W191">
        <f>VLOOKUP(A191,site_data_desc!$A$2:$M$380,11,0)</f>
        <v>0</v>
      </c>
      <c r="X191">
        <f>VLOOKUP(A191,site_data_desc!$A$2:$M$380,12,0)</f>
        <v>0</v>
      </c>
      <c r="Y191">
        <f>VLOOKUP(A191,site_data_desc!$A$2:$M$380,13,0)</f>
        <v>0</v>
      </c>
      <c r="Z191" s="1">
        <f t="shared" si="26"/>
        <v>-0.32506778099315198</v>
      </c>
      <c r="AA191" s="1" t="str">
        <f t="shared" si="27"/>
        <v>0-25% increase</v>
      </c>
      <c r="AB191" s="3">
        <f t="shared" si="28"/>
        <v>1</v>
      </c>
      <c r="AC191">
        <f t="shared" si="29"/>
        <v>0</v>
      </c>
    </row>
    <row r="192" spans="1:29" x14ac:dyDescent="0.3">
      <c r="A192" t="s">
        <v>201</v>
      </c>
      <c r="B192" s="1">
        <f>VLOOKUP(A192,welfare_data!$A$1:$C$379,2,0)</f>
        <v>410496066.47409999</v>
      </c>
      <c r="C192" s="1">
        <f>VLOOKUP(A192,welfare_data!$A$1:$C$379,3,0)</f>
        <v>582599873.68139994</v>
      </c>
      <c r="D192" t="s">
        <v>375</v>
      </c>
      <c r="E192">
        <v>13.448</v>
      </c>
      <c r="F192">
        <v>54.475000000000001</v>
      </c>
      <c r="G192" t="str">
        <f t="shared" si="20"/>
        <v>&gt; 400 million</v>
      </c>
      <c r="H192" t="str">
        <f t="shared" si="20"/>
        <v>&gt; 400 million</v>
      </c>
      <c r="I192">
        <f t="shared" si="21"/>
        <v>8</v>
      </c>
      <c r="J192">
        <f t="shared" si="21"/>
        <v>8</v>
      </c>
      <c r="K192">
        <f t="shared" si="22"/>
        <v>3.0000000000000013</v>
      </c>
      <c r="L192">
        <f t="shared" si="23"/>
        <v>3.9999999999999982</v>
      </c>
      <c r="M192">
        <f t="shared" si="24"/>
        <v>3.0000000000000013</v>
      </c>
      <c r="N192">
        <f t="shared" si="25"/>
        <v>3.9999999999999982</v>
      </c>
      <c r="O192">
        <f>VLOOKUP(A192,site_data_desc!$A$2:$M$380,3,0)</f>
        <v>0</v>
      </c>
      <c r="P192">
        <f>VLOOKUP(A192,site_data_desc!$A$2:$M$380,4,0)</f>
        <v>2.1782199999999998E-2</v>
      </c>
      <c r="Q192">
        <f>VLOOKUP(A192,site_data_desc!$A$2:$M$380,5,0)</f>
        <v>90.601401999999993</v>
      </c>
      <c r="R192">
        <f>VLOOKUP(A192,site_data_desc!$A$2:$M$380,6,0)</f>
        <v>96.761002000000005</v>
      </c>
      <c r="S192">
        <f>VLOOKUP(A192,site_data_desc!$A$2:$M$380,7,0)</f>
        <v>1</v>
      </c>
      <c r="T192">
        <f>VLOOKUP(A192,site_data_desc!$A$2:$M$380,8,0)</f>
        <v>1.8800000000000001E-2</v>
      </c>
      <c r="U192">
        <f>VLOOKUP(A192,site_data_desc!$A$2:$M$380,9,0)</f>
        <v>1.24E-2</v>
      </c>
      <c r="V192">
        <f>VLOOKUP(A192,site_data_desc!$A$2:$M$380,10,0)</f>
        <v>1</v>
      </c>
      <c r="W192">
        <f>VLOOKUP(A192,site_data_desc!$A$2:$M$380,11,0)</f>
        <v>0</v>
      </c>
      <c r="X192">
        <f>VLOOKUP(A192,site_data_desc!$A$2:$M$380,12,0)</f>
        <v>0</v>
      </c>
      <c r="Y192">
        <f>VLOOKUP(A192,site_data_desc!$A$2:$M$380,13,0)</f>
        <v>0</v>
      </c>
      <c r="Z192" s="1">
        <f t="shared" si="26"/>
        <v>0.41925811539575064</v>
      </c>
      <c r="AA192" s="1" t="str">
        <f t="shared" si="27"/>
        <v>26-50% increase</v>
      </c>
      <c r="AB192" s="3">
        <f t="shared" si="28"/>
        <v>2</v>
      </c>
      <c r="AC192">
        <f t="shared" si="29"/>
        <v>1</v>
      </c>
    </row>
    <row r="193" spans="1:29" x14ac:dyDescent="0.3">
      <c r="A193" t="s">
        <v>202</v>
      </c>
      <c r="B193" s="1">
        <f>VLOOKUP(A193,welfare_data!$A$1:$C$379,2,0)</f>
        <v>112714611.24429999</v>
      </c>
      <c r="C193" s="1">
        <f>VLOOKUP(A193,welfare_data!$A$1:$C$379,3,0)</f>
        <v>158472008.08250001</v>
      </c>
      <c r="D193" t="s">
        <v>375</v>
      </c>
      <c r="E193">
        <v>13.653</v>
      </c>
      <c r="F193">
        <v>54.515000000000001</v>
      </c>
      <c r="G193" t="str">
        <f t="shared" si="20"/>
        <v>70,000,000 - 150,000,000</v>
      </c>
      <c r="H193" t="str">
        <f t="shared" si="20"/>
        <v>150,000,000 - 400,000,000</v>
      </c>
      <c r="I193">
        <f t="shared" si="21"/>
        <v>6</v>
      </c>
      <c r="J193">
        <f t="shared" si="21"/>
        <v>7</v>
      </c>
      <c r="K193">
        <f t="shared" si="22"/>
        <v>2.2795070569547784</v>
      </c>
      <c r="L193">
        <f t="shared" si="23"/>
        <v>2.8284271247461894</v>
      </c>
      <c r="M193">
        <f t="shared" si="24"/>
        <v>2.6150566286152079</v>
      </c>
      <c r="N193">
        <f t="shared" si="25"/>
        <v>3.3635856610148567</v>
      </c>
      <c r="O193">
        <f>VLOOKUP(A193,site_data_desc!$A$2:$M$380,3,0)</f>
        <v>0</v>
      </c>
      <c r="P193">
        <f>VLOOKUP(A193,site_data_desc!$A$2:$M$380,4,0)</f>
        <v>0.16283298999999998</v>
      </c>
      <c r="Q193">
        <f>VLOOKUP(A193,site_data_desc!$A$2:$M$380,5,0)</f>
        <v>60.695098999999999</v>
      </c>
      <c r="R193">
        <f>VLOOKUP(A193,site_data_desc!$A$2:$M$380,6,0)</f>
        <v>53.700901000000002</v>
      </c>
      <c r="S193">
        <f>VLOOKUP(A193,site_data_desc!$A$2:$M$380,7,0)</f>
        <v>2</v>
      </c>
      <c r="T193">
        <f>VLOOKUP(A193,site_data_desc!$A$2:$M$380,8,0)</f>
        <v>0.22719999999999999</v>
      </c>
      <c r="U193">
        <f>VLOOKUP(A193,site_data_desc!$A$2:$M$380,9,0)</f>
        <v>2.8000000000000001E-2</v>
      </c>
      <c r="V193">
        <f>VLOOKUP(A193,site_data_desc!$A$2:$M$380,10,0)</f>
        <v>0</v>
      </c>
      <c r="W193">
        <f>VLOOKUP(A193,site_data_desc!$A$2:$M$380,11,0)</f>
        <v>1</v>
      </c>
      <c r="X193">
        <f>VLOOKUP(A193,site_data_desc!$A$2:$M$380,12,0)</f>
        <v>0</v>
      </c>
      <c r="Y193">
        <f>VLOOKUP(A193,site_data_desc!$A$2:$M$380,13,0)</f>
        <v>0</v>
      </c>
      <c r="Z193" s="1">
        <f t="shared" si="26"/>
        <v>0.40595798834832941</v>
      </c>
      <c r="AA193" s="1" t="str">
        <f t="shared" si="27"/>
        <v>26-50% increase</v>
      </c>
      <c r="AB193" s="3">
        <f t="shared" si="28"/>
        <v>2</v>
      </c>
      <c r="AC193">
        <f t="shared" si="29"/>
        <v>0</v>
      </c>
    </row>
    <row r="194" spans="1:29" x14ac:dyDescent="0.3">
      <c r="A194" t="s">
        <v>188</v>
      </c>
      <c r="B194" s="1">
        <f>VLOOKUP(A194,welfare_data!$A$1:$C$379,2,0)</f>
        <v>247163091.66710001</v>
      </c>
      <c r="C194" s="1">
        <f>VLOOKUP(A194,welfare_data!$A$1:$C$379,3,0)</f>
        <v>349086969.76270002</v>
      </c>
      <c r="D194" t="s">
        <v>375</v>
      </c>
      <c r="E194">
        <v>13.085000000000001</v>
      </c>
      <c r="F194">
        <v>54.328000000000003</v>
      </c>
      <c r="G194" t="str">
        <f t="shared" si="20"/>
        <v>150,000,000 - 400,000,000</v>
      </c>
      <c r="H194" t="str">
        <f t="shared" si="20"/>
        <v>150,000,000 - 400,000,000</v>
      </c>
      <c r="I194">
        <f t="shared" si="21"/>
        <v>7</v>
      </c>
      <c r="J194">
        <f t="shared" si="21"/>
        <v>7</v>
      </c>
      <c r="K194">
        <f t="shared" si="22"/>
        <v>2.6150566286152079</v>
      </c>
      <c r="L194">
        <f t="shared" si="23"/>
        <v>3.3635856610148567</v>
      </c>
      <c r="M194">
        <f t="shared" si="24"/>
        <v>2.6150566286152079</v>
      </c>
      <c r="N194">
        <f t="shared" si="25"/>
        <v>3.3635856610148567</v>
      </c>
      <c r="O194">
        <f>VLOOKUP(A194,site_data_desc!$A$2:$M$380,3,0)</f>
        <v>0</v>
      </c>
      <c r="P194">
        <f>VLOOKUP(A194,site_data_desc!$A$2:$M$380,4,0)</f>
        <v>1.8833800000000001</v>
      </c>
      <c r="Q194">
        <f>VLOOKUP(A194,site_data_desc!$A$2:$M$380,5,0)</f>
        <v>792.51300000000003</v>
      </c>
      <c r="R194">
        <f>VLOOKUP(A194,site_data_desc!$A$2:$M$380,6,0)</f>
        <v>335.93099999999998</v>
      </c>
      <c r="S194">
        <f>VLOOKUP(A194,site_data_desc!$A$2:$M$380,7,0)</f>
        <v>1</v>
      </c>
      <c r="T194">
        <f>VLOOKUP(A194,site_data_desc!$A$2:$M$380,8,0)</f>
        <v>4.9599999999999998E-2</v>
      </c>
      <c r="U194">
        <f>VLOOKUP(A194,site_data_desc!$A$2:$M$380,9,0)</f>
        <v>0.01</v>
      </c>
      <c r="V194">
        <f>VLOOKUP(A194,site_data_desc!$A$2:$M$380,10,0)</f>
        <v>1</v>
      </c>
      <c r="W194">
        <f>VLOOKUP(A194,site_data_desc!$A$2:$M$380,11,0)</f>
        <v>0</v>
      </c>
      <c r="X194">
        <f>VLOOKUP(A194,site_data_desc!$A$2:$M$380,12,0)</f>
        <v>0</v>
      </c>
      <c r="Y194">
        <f>VLOOKUP(A194,site_data_desc!$A$2:$M$380,13,0)</f>
        <v>0</v>
      </c>
      <c r="Z194" s="1">
        <f t="shared" si="26"/>
        <v>0.41237499259347199</v>
      </c>
      <c r="AA194" s="1" t="str">
        <f t="shared" si="27"/>
        <v>26-50% increase</v>
      </c>
      <c r="AB194" s="3">
        <f t="shared" si="28"/>
        <v>2</v>
      </c>
      <c r="AC194">
        <f t="shared" si="29"/>
        <v>1</v>
      </c>
    </row>
    <row r="195" spans="1:29" x14ac:dyDescent="0.3">
      <c r="A195" t="s">
        <v>176</v>
      </c>
      <c r="B195" s="1">
        <f>VLOOKUP(A195,welfare_data!$A$1:$C$379,2,0)</f>
        <v>230725151.60929999</v>
      </c>
      <c r="C195" s="1">
        <f>VLOOKUP(A195,welfare_data!$A$1:$C$379,3,0)</f>
        <v>308328549.85820001</v>
      </c>
      <c r="D195" t="s">
        <v>375</v>
      </c>
      <c r="E195">
        <v>10.154</v>
      </c>
      <c r="F195">
        <v>54.347000000000001</v>
      </c>
      <c r="G195" t="str">
        <f t="shared" ref="G195:H258" si="30">IF(B195&lt;=1000000,"&lt; 1 million",IF(B195&lt;=3000000,"1,000,000 - 3,000,000",IF(B195&lt;=10000000,"3,000,000 - 10,000,000",IF(B195&lt;=30000000,"10,000,000 - 30,000,000",IF(B195&lt;=70000000,"30,000,000 - 70,000,000",IF(B195&lt;=150000000,"70,000,000 - 150,000,000",IF(B195&lt;=400000000,"150,000,000 - 400,000,000","&gt; 400 million")))))))</f>
        <v>150,000,000 - 400,000,000</v>
      </c>
      <c r="H195" t="str">
        <f t="shared" si="30"/>
        <v>150,000,000 - 400,000,000</v>
      </c>
      <c r="I195">
        <f t="shared" ref="I195:J258" si="31">IF(B195&lt;=1000000,1,IF(B195&lt;=3000000,2,IF(B195&lt;=10000000,3,IF(B195&lt;=30000000,4,IF(B195&lt;=70000000,5,IF(B195&lt;=150000000,6,IF(B195&lt;=400000000,7,8)))))))</f>
        <v>7</v>
      </c>
      <c r="J195">
        <f t="shared" si="31"/>
        <v>7</v>
      </c>
      <c r="K195">
        <f t="shared" ref="K195:K258" si="32">(3^(1/8))^I195</f>
        <v>2.6150566286152079</v>
      </c>
      <c r="L195">
        <f t="shared" ref="L195:L258" si="33">(4^(1/8))^I195</f>
        <v>3.3635856610148567</v>
      </c>
      <c r="M195">
        <f t="shared" ref="M195:M258" si="34">(3^(1/8))^J195</f>
        <v>2.6150566286152079</v>
      </c>
      <c r="N195">
        <f t="shared" ref="N195:N258" si="35">(4^(1/8))^J195</f>
        <v>3.3635856610148567</v>
      </c>
      <c r="O195">
        <f>VLOOKUP(A195,site_data_desc!$A$2:$M$380,3,0)</f>
        <v>0</v>
      </c>
      <c r="P195">
        <f>VLOOKUP(A195,site_data_desc!$A$2:$M$380,4,0)</f>
        <v>3.7572100000000002</v>
      </c>
      <c r="Q195">
        <f>VLOOKUP(A195,site_data_desc!$A$2:$M$380,5,0)</f>
        <v>2138.1399000000001</v>
      </c>
      <c r="R195">
        <f>VLOOKUP(A195,site_data_desc!$A$2:$M$380,6,0)</f>
        <v>1064.3499999999999</v>
      </c>
      <c r="S195">
        <f>VLOOKUP(A195,site_data_desc!$A$2:$M$380,7,0)</f>
        <v>1</v>
      </c>
      <c r="T195">
        <f>VLOOKUP(A195,site_data_desc!$A$2:$M$380,8,0)</f>
        <v>2.2109999999999998E-2</v>
      </c>
      <c r="U195">
        <f>VLOOKUP(A195,site_data_desc!$A$2:$M$380,9,0)</f>
        <v>0.01</v>
      </c>
      <c r="V195">
        <f>VLOOKUP(A195,site_data_desc!$A$2:$M$380,10,0)</f>
        <v>1</v>
      </c>
      <c r="W195">
        <f>VLOOKUP(A195,site_data_desc!$A$2:$M$380,11,0)</f>
        <v>0</v>
      </c>
      <c r="X195">
        <f>VLOOKUP(A195,site_data_desc!$A$2:$M$380,12,0)</f>
        <v>0</v>
      </c>
      <c r="Y195">
        <f>VLOOKUP(A195,site_data_desc!$A$2:$M$380,13,0)</f>
        <v>0</v>
      </c>
      <c r="Z195" s="1">
        <f t="shared" ref="Z195:Z258" si="36">(C195-B195)/B195</f>
        <v>0.33634563768890818</v>
      </c>
      <c r="AA195" s="1" t="str">
        <f t="shared" ref="AA195:AA258" si="37">IF(Z195&lt;0.25,"0-25% increase",IF(Z195&lt;0.5,"26-50% increase",IF(Z195&lt;0.75,"51-75% increase",IF(Z195&lt;1,"75-100% increase",IF(Z195&lt;1.25,"101-125% increase","over 125% increase")))))</f>
        <v>26-50% increase</v>
      </c>
      <c r="AB195" s="3">
        <f t="shared" ref="AB195:AB258" si="38">IF(Z195&lt;0.25,1,IF(Z195&lt;0.5,2,IF(Z195&lt;0.75,3,IF(Z195&lt;1,4,IF(Z195&lt;1.25,5,6)))))</f>
        <v>2</v>
      </c>
      <c r="AC195">
        <f t="shared" ref="AC195:AC258" si="39">IF(AND(O195=0,S195=1,Z195&gt;0),1,0)</f>
        <v>1</v>
      </c>
    </row>
    <row r="196" spans="1:29" x14ac:dyDescent="0.3">
      <c r="A196" t="s">
        <v>180</v>
      </c>
      <c r="B196" s="1">
        <f>VLOOKUP(A196,welfare_data!$A$1:$C$379,2,0)</f>
        <v>454240687.8197</v>
      </c>
      <c r="C196" s="1">
        <f>VLOOKUP(A196,welfare_data!$A$1:$C$379,3,0)</f>
        <v>612361570.99960005</v>
      </c>
      <c r="D196" t="s">
        <v>375</v>
      </c>
      <c r="E196">
        <v>10.787000000000001</v>
      </c>
      <c r="F196">
        <v>53.997</v>
      </c>
      <c r="G196" t="str">
        <f t="shared" si="30"/>
        <v>&gt; 400 million</v>
      </c>
      <c r="H196" t="str">
        <f t="shared" si="30"/>
        <v>&gt; 400 million</v>
      </c>
      <c r="I196">
        <f t="shared" si="31"/>
        <v>8</v>
      </c>
      <c r="J196">
        <f t="shared" si="31"/>
        <v>8</v>
      </c>
      <c r="K196">
        <f t="shared" si="32"/>
        <v>3.0000000000000013</v>
      </c>
      <c r="L196">
        <f t="shared" si="33"/>
        <v>3.9999999999999982</v>
      </c>
      <c r="M196">
        <f t="shared" si="34"/>
        <v>3.0000000000000013</v>
      </c>
      <c r="N196">
        <f t="shared" si="35"/>
        <v>3.9999999999999982</v>
      </c>
      <c r="O196">
        <f>VLOOKUP(A196,site_data_desc!$A$2:$M$380,3,0)</f>
        <v>0</v>
      </c>
      <c r="P196">
        <f>VLOOKUP(A196,site_data_desc!$A$2:$M$380,4,0)</f>
        <v>0.34587700999999998</v>
      </c>
      <c r="Q196">
        <f>VLOOKUP(A196,site_data_desc!$A$2:$M$380,5,0)</f>
        <v>210.17699999999999</v>
      </c>
      <c r="R196">
        <f>VLOOKUP(A196,site_data_desc!$A$2:$M$380,6,0)</f>
        <v>247.28700000000001</v>
      </c>
      <c r="S196">
        <f>VLOOKUP(A196,site_data_desc!$A$2:$M$380,7,0)</f>
        <v>1</v>
      </c>
      <c r="T196">
        <f>VLOOKUP(A196,site_data_desc!$A$2:$M$380,8,0)</f>
        <v>9.1230000000000006E-2</v>
      </c>
      <c r="U196">
        <f>VLOOKUP(A196,site_data_desc!$A$2:$M$380,9,0)</f>
        <v>1.7690000000000001E-2</v>
      </c>
      <c r="V196">
        <f>VLOOKUP(A196,site_data_desc!$A$2:$M$380,10,0)</f>
        <v>1</v>
      </c>
      <c r="W196">
        <f>VLOOKUP(A196,site_data_desc!$A$2:$M$380,11,0)</f>
        <v>0</v>
      </c>
      <c r="X196">
        <f>VLOOKUP(A196,site_data_desc!$A$2:$M$380,12,0)</f>
        <v>0</v>
      </c>
      <c r="Y196">
        <f>VLOOKUP(A196,site_data_desc!$A$2:$M$380,13,0)</f>
        <v>0</v>
      </c>
      <c r="Z196" s="1">
        <f t="shared" si="36"/>
        <v>0.34809933900651002</v>
      </c>
      <c r="AA196" s="1" t="str">
        <f t="shared" si="37"/>
        <v>26-50% increase</v>
      </c>
      <c r="AB196" s="3">
        <f t="shared" si="38"/>
        <v>2</v>
      </c>
      <c r="AC196">
        <f t="shared" si="39"/>
        <v>1</v>
      </c>
    </row>
    <row r="197" spans="1:29" x14ac:dyDescent="0.3">
      <c r="A197" t="s">
        <v>179</v>
      </c>
      <c r="B197" s="1">
        <f>VLOOKUP(A197,welfare_data!$A$1:$C$379,2,0)</f>
        <v>67026695.320710003</v>
      </c>
      <c r="C197" s="1">
        <f>VLOOKUP(A197,welfare_data!$A$1:$C$379,3,0)</f>
        <v>89829038.639090002</v>
      </c>
      <c r="D197" t="s">
        <v>375</v>
      </c>
      <c r="E197">
        <v>10.831</v>
      </c>
      <c r="F197">
        <v>54.088000000000001</v>
      </c>
      <c r="G197" t="str">
        <f t="shared" si="30"/>
        <v>30,000,000 - 70,000,000</v>
      </c>
      <c r="H197" t="str">
        <f t="shared" si="30"/>
        <v>70,000,000 - 150,000,000</v>
      </c>
      <c r="I197">
        <f t="shared" si="31"/>
        <v>5</v>
      </c>
      <c r="J197">
        <f t="shared" si="31"/>
        <v>6</v>
      </c>
      <c r="K197">
        <f t="shared" si="32"/>
        <v>1.9870133464215782</v>
      </c>
      <c r="L197">
        <f t="shared" si="33"/>
        <v>2.3784142300054416</v>
      </c>
      <c r="M197">
        <f t="shared" si="34"/>
        <v>2.2795070569547784</v>
      </c>
      <c r="N197">
        <f t="shared" si="35"/>
        <v>2.8284271247461894</v>
      </c>
      <c r="O197">
        <f>VLOOKUP(A197,site_data_desc!$A$2:$M$380,3,0)</f>
        <v>0</v>
      </c>
      <c r="P197">
        <f>VLOOKUP(A197,site_data_desc!$A$2:$M$380,4,0)</f>
        <v>0.32510199000000001</v>
      </c>
      <c r="Q197">
        <f>VLOOKUP(A197,site_data_desc!$A$2:$M$380,5,0)</f>
        <v>168.51300000000001</v>
      </c>
      <c r="R197">
        <f>VLOOKUP(A197,site_data_desc!$A$2:$M$380,6,0)</f>
        <v>128.227</v>
      </c>
      <c r="S197">
        <f>VLOOKUP(A197,site_data_desc!$A$2:$M$380,7,0)</f>
        <v>2</v>
      </c>
      <c r="T197">
        <f>VLOOKUP(A197,site_data_desc!$A$2:$M$380,8,0)</f>
        <v>7.22E-2</v>
      </c>
      <c r="U197">
        <f>VLOOKUP(A197,site_data_desc!$A$2:$M$380,9,0)</f>
        <v>5.1799999999999999E-2</v>
      </c>
      <c r="V197">
        <f>VLOOKUP(A197,site_data_desc!$A$2:$M$380,10,0)</f>
        <v>0</v>
      </c>
      <c r="W197">
        <f>VLOOKUP(A197,site_data_desc!$A$2:$M$380,11,0)</f>
        <v>1</v>
      </c>
      <c r="X197">
        <f>VLOOKUP(A197,site_data_desc!$A$2:$M$380,12,0)</f>
        <v>0</v>
      </c>
      <c r="Y197">
        <f>VLOOKUP(A197,site_data_desc!$A$2:$M$380,13,0)</f>
        <v>0</v>
      </c>
      <c r="Z197" s="1">
        <f t="shared" si="36"/>
        <v>0.34019793470758358</v>
      </c>
      <c r="AA197" s="1" t="str">
        <f t="shared" si="37"/>
        <v>26-50% increase</v>
      </c>
      <c r="AB197" s="3">
        <f t="shared" si="38"/>
        <v>2</v>
      </c>
      <c r="AC197">
        <f t="shared" si="39"/>
        <v>0</v>
      </c>
    </row>
    <row r="198" spans="1:29" x14ac:dyDescent="0.3">
      <c r="A198" t="s">
        <v>177</v>
      </c>
      <c r="B198" s="1">
        <f>VLOOKUP(A198,welfare_data!$A$1:$C$379,2,0)</f>
        <v>156968249.20339999</v>
      </c>
      <c r="C198" s="1">
        <f>VLOOKUP(A198,welfare_data!$A$1:$C$379,3,0)</f>
        <v>210591090.51350001</v>
      </c>
      <c r="D198" t="s">
        <v>375</v>
      </c>
      <c r="E198">
        <v>10.9629999999999</v>
      </c>
      <c r="F198">
        <v>54.143999999999899</v>
      </c>
      <c r="G198" t="str">
        <f t="shared" si="30"/>
        <v>150,000,000 - 400,000,000</v>
      </c>
      <c r="H198" t="str">
        <f t="shared" si="30"/>
        <v>150,000,000 - 400,000,000</v>
      </c>
      <c r="I198">
        <f t="shared" si="31"/>
        <v>7</v>
      </c>
      <c r="J198">
        <f t="shared" si="31"/>
        <v>7</v>
      </c>
      <c r="K198">
        <f t="shared" si="32"/>
        <v>2.6150566286152079</v>
      </c>
      <c r="L198">
        <f t="shared" si="33"/>
        <v>3.3635856610148567</v>
      </c>
      <c r="M198">
        <f t="shared" si="34"/>
        <v>2.6150566286152079</v>
      </c>
      <c r="N198">
        <f t="shared" si="35"/>
        <v>3.3635856610148567</v>
      </c>
      <c r="O198">
        <f>VLOOKUP(A198,site_data_desc!$A$2:$M$380,3,0)</f>
        <v>0</v>
      </c>
      <c r="P198">
        <f>VLOOKUP(A198,site_data_desc!$A$2:$M$380,4,0)</f>
        <v>0.200797</v>
      </c>
      <c r="Q198">
        <f>VLOOKUP(A198,site_data_desc!$A$2:$M$380,5,0)</f>
        <v>81.369499000000005</v>
      </c>
      <c r="R198">
        <f>VLOOKUP(A198,site_data_desc!$A$2:$M$380,6,0)</f>
        <v>92.814003</v>
      </c>
      <c r="S198">
        <f>VLOOKUP(A198,site_data_desc!$A$2:$M$380,7,0)</f>
        <v>2</v>
      </c>
      <c r="T198">
        <f>VLOOKUP(A198,site_data_desc!$A$2:$M$380,8,0)</f>
        <v>0.11749999999999999</v>
      </c>
      <c r="U198">
        <f>VLOOKUP(A198,site_data_desc!$A$2:$M$380,9,0)</f>
        <v>4.1070000000000002E-2</v>
      </c>
      <c r="V198">
        <f>VLOOKUP(A198,site_data_desc!$A$2:$M$380,10,0)</f>
        <v>0</v>
      </c>
      <c r="W198">
        <f>VLOOKUP(A198,site_data_desc!$A$2:$M$380,11,0)</f>
        <v>1</v>
      </c>
      <c r="X198">
        <f>VLOOKUP(A198,site_data_desc!$A$2:$M$380,12,0)</f>
        <v>0</v>
      </c>
      <c r="Y198">
        <f>VLOOKUP(A198,site_data_desc!$A$2:$M$380,13,0)</f>
        <v>0</v>
      </c>
      <c r="Z198" s="1">
        <f t="shared" si="36"/>
        <v>0.34161584640353199</v>
      </c>
      <c r="AA198" s="1" t="str">
        <f t="shared" si="37"/>
        <v>26-50% increase</v>
      </c>
      <c r="AB198" s="3">
        <f t="shared" si="38"/>
        <v>2</v>
      </c>
      <c r="AC198">
        <f t="shared" si="39"/>
        <v>0</v>
      </c>
    </row>
    <row r="199" spans="1:29" x14ac:dyDescent="0.3">
      <c r="A199" t="s">
        <v>178</v>
      </c>
      <c r="B199" s="1">
        <f>VLOOKUP(A199,welfare_data!$A$1:$C$379,2,0)</f>
        <v>16570450.112159999</v>
      </c>
      <c r="C199" s="1">
        <f>VLOOKUP(A199,welfare_data!$A$1:$C$379,3,0)</f>
        <v>22178491.306510001</v>
      </c>
      <c r="D199" t="s">
        <v>375</v>
      </c>
      <c r="E199">
        <v>11.084</v>
      </c>
      <c r="F199">
        <v>54.274000000000001</v>
      </c>
      <c r="G199" t="str">
        <f t="shared" si="30"/>
        <v>10,000,000 - 30,000,000</v>
      </c>
      <c r="H199" t="str">
        <f t="shared" si="30"/>
        <v>10,000,000 - 30,000,000</v>
      </c>
      <c r="I199">
        <f t="shared" si="31"/>
        <v>4</v>
      </c>
      <c r="J199">
        <f t="shared" si="31"/>
        <v>4</v>
      </c>
      <c r="K199">
        <f t="shared" si="32"/>
        <v>1.7320508075688776</v>
      </c>
      <c r="L199">
        <f t="shared" si="33"/>
        <v>1.9999999999999996</v>
      </c>
      <c r="M199">
        <f t="shared" si="34"/>
        <v>1.7320508075688776</v>
      </c>
      <c r="N199">
        <f t="shared" si="35"/>
        <v>1.9999999999999996</v>
      </c>
      <c r="O199">
        <f>VLOOKUP(A199,site_data_desc!$A$2:$M$380,3,0)</f>
        <v>0</v>
      </c>
      <c r="P199">
        <f>VLOOKUP(A199,site_data_desc!$A$2:$M$380,4,0)</f>
        <v>3.0298800000000001E-2</v>
      </c>
      <c r="Q199">
        <f>VLOOKUP(A199,site_data_desc!$A$2:$M$380,5,0)</f>
        <v>33.421700000000001</v>
      </c>
      <c r="R199">
        <f>VLOOKUP(A199,site_data_desc!$A$2:$M$380,6,0)</f>
        <v>40.684502000000002</v>
      </c>
      <c r="S199">
        <f>VLOOKUP(A199,site_data_desc!$A$2:$M$380,7,0)</f>
        <v>1</v>
      </c>
      <c r="T199">
        <f>VLOOKUP(A199,site_data_desc!$A$2:$M$380,8,0)</f>
        <v>1.2199999999999999E-2</v>
      </c>
      <c r="U199">
        <f>VLOOKUP(A199,site_data_desc!$A$2:$M$380,9,0)</f>
        <v>2.7600000000000003E-2</v>
      </c>
      <c r="V199">
        <f>VLOOKUP(A199,site_data_desc!$A$2:$M$380,10,0)</f>
        <v>1</v>
      </c>
      <c r="W199">
        <f>VLOOKUP(A199,site_data_desc!$A$2:$M$380,11,0)</f>
        <v>0</v>
      </c>
      <c r="X199">
        <f>VLOOKUP(A199,site_data_desc!$A$2:$M$380,12,0)</f>
        <v>0</v>
      </c>
      <c r="Y199">
        <f>VLOOKUP(A199,site_data_desc!$A$2:$M$380,13,0)</f>
        <v>0</v>
      </c>
      <c r="Z199" s="1">
        <f t="shared" si="36"/>
        <v>0.33843626192354409</v>
      </c>
      <c r="AA199" s="1" t="str">
        <f t="shared" si="37"/>
        <v>26-50% increase</v>
      </c>
      <c r="AB199" s="3">
        <f t="shared" si="38"/>
        <v>2</v>
      </c>
      <c r="AC199">
        <f t="shared" si="39"/>
        <v>1</v>
      </c>
    </row>
    <row r="200" spans="1:29" x14ac:dyDescent="0.3">
      <c r="A200" t="s">
        <v>182</v>
      </c>
      <c r="B200" s="1">
        <f>VLOOKUP(A200,welfare_data!$A$1:$C$379,2,0)</f>
        <v>13204649.144230001</v>
      </c>
      <c r="C200" s="1">
        <f>VLOOKUP(A200,welfare_data!$A$1:$C$379,3,0)</f>
        <v>17602202.841990001</v>
      </c>
      <c r="D200" t="s">
        <v>375</v>
      </c>
      <c r="E200">
        <v>10.196</v>
      </c>
      <c r="F200">
        <v>54.371000000000002</v>
      </c>
      <c r="G200" t="str">
        <f t="shared" si="30"/>
        <v>10,000,000 - 30,000,000</v>
      </c>
      <c r="H200" t="str">
        <f t="shared" si="30"/>
        <v>10,000,000 - 30,000,000</v>
      </c>
      <c r="I200">
        <f t="shared" si="31"/>
        <v>4</v>
      </c>
      <c r="J200">
        <f t="shared" si="31"/>
        <v>4</v>
      </c>
      <c r="K200">
        <f t="shared" si="32"/>
        <v>1.7320508075688776</v>
      </c>
      <c r="L200">
        <f t="shared" si="33"/>
        <v>1.9999999999999996</v>
      </c>
      <c r="M200">
        <f t="shared" si="34"/>
        <v>1.7320508075688776</v>
      </c>
      <c r="N200">
        <f t="shared" si="35"/>
        <v>1.9999999999999996</v>
      </c>
      <c r="O200">
        <f>VLOOKUP(A200,site_data_desc!$A$2:$M$380,3,0)</f>
        <v>0</v>
      </c>
      <c r="P200">
        <f>VLOOKUP(A200,site_data_desc!$A$2:$M$380,4,0)</f>
        <v>0.56290697999999995</v>
      </c>
      <c r="Q200">
        <f>VLOOKUP(A200,site_data_desc!$A$2:$M$380,5,0)</f>
        <v>1316.87</v>
      </c>
      <c r="R200">
        <f>VLOOKUP(A200,site_data_desc!$A$2:$M$380,6,0)</f>
        <v>1004</v>
      </c>
      <c r="S200">
        <f>VLOOKUP(A200,site_data_desc!$A$2:$M$380,7,0)</f>
        <v>1</v>
      </c>
      <c r="T200">
        <f>VLOOKUP(A200,site_data_desc!$A$2:$M$380,8,0)</f>
        <v>2.3199999999999998E-2</v>
      </c>
      <c r="U200">
        <f>VLOOKUP(A200,site_data_desc!$A$2:$M$380,9,0)</f>
        <v>1.2199999999999999E-2</v>
      </c>
      <c r="V200">
        <f>VLOOKUP(A200,site_data_desc!$A$2:$M$380,10,0)</f>
        <v>1</v>
      </c>
      <c r="W200">
        <f>VLOOKUP(A200,site_data_desc!$A$2:$M$380,11,0)</f>
        <v>0</v>
      </c>
      <c r="X200">
        <f>VLOOKUP(A200,site_data_desc!$A$2:$M$380,12,0)</f>
        <v>0</v>
      </c>
      <c r="Y200">
        <f>VLOOKUP(A200,site_data_desc!$A$2:$M$380,13,0)</f>
        <v>0</v>
      </c>
      <c r="Z200" s="1">
        <f t="shared" si="36"/>
        <v>0.33303071135983858</v>
      </c>
      <c r="AA200" s="1" t="str">
        <f t="shared" si="37"/>
        <v>26-50% increase</v>
      </c>
      <c r="AB200" s="3">
        <f t="shared" si="38"/>
        <v>2</v>
      </c>
      <c r="AC200">
        <f t="shared" si="39"/>
        <v>1</v>
      </c>
    </row>
    <row r="201" spans="1:29" x14ac:dyDescent="0.3">
      <c r="A201" t="s">
        <v>183</v>
      </c>
      <c r="B201" s="1">
        <f>VLOOKUP(A201,welfare_data!$A$1:$C$379,2,0)</f>
        <v>13235111.604259999</v>
      </c>
      <c r="C201" s="1">
        <f>VLOOKUP(A201,welfare_data!$A$1:$C$379,3,0)</f>
        <v>17602842.723609999</v>
      </c>
      <c r="D201" t="s">
        <v>375</v>
      </c>
      <c r="E201">
        <v>10.026</v>
      </c>
      <c r="F201">
        <v>54.581000000000003</v>
      </c>
      <c r="G201" t="str">
        <f t="shared" si="30"/>
        <v>10,000,000 - 30,000,000</v>
      </c>
      <c r="H201" t="str">
        <f t="shared" si="30"/>
        <v>10,000,000 - 30,000,000</v>
      </c>
      <c r="I201">
        <f t="shared" si="31"/>
        <v>4</v>
      </c>
      <c r="J201">
        <f t="shared" si="31"/>
        <v>4</v>
      </c>
      <c r="K201">
        <f t="shared" si="32"/>
        <v>1.7320508075688776</v>
      </c>
      <c r="L201">
        <f t="shared" si="33"/>
        <v>1.9999999999999996</v>
      </c>
      <c r="M201">
        <f t="shared" si="34"/>
        <v>1.7320508075688776</v>
      </c>
      <c r="N201">
        <f t="shared" si="35"/>
        <v>1.9999999999999996</v>
      </c>
      <c r="O201">
        <f>VLOOKUP(A201,site_data_desc!$A$2:$M$380,3,0)</f>
        <v>0</v>
      </c>
      <c r="P201">
        <f>VLOOKUP(A201,site_data_desc!$A$2:$M$380,4,0)</f>
        <v>1.6652500000000001E-2</v>
      </c>
      <c r="Q201">
        <f>VLOOKUP(A201,site_data_desc!$A$2:$M$380,5,0)</f>
        <v>31.423598999999999</v>
      </c>
      <c r="R201">
        <f>VLOOKUP(A201,site_data_desc!$A$2:$M$380,6,0)</f>
        <v>28.4758</v>
      </c>
      <c r="S201">
        <f>VLOOKUP(A201,site_data_desc!$A$2:$M$380,7,0)</f>
        <v>1</v>
      </c>
      <c r="T201">
        <f>VLOOKUP(A201,site_data_desc!$A$2:$M$380,8,0)</f>
        <v>1.916E-2</v>
      </c>
      <c r="U201">
        <f>VLOOKUP(A201,site_data_desc!$A$2:$M$380,9,0)</f>
        <v>2.0829999999999998E-2</v>
      </c>
      <c r="V201">
        <f>VLOOKUP(A201,site_data_desc!$A$2:$M$380,10,0)</f>
        <v>1</v>
      </c>
      <c r="W201">
        <f>VLOOKUP(A201,site_data_desc!$A$2:$M$380,11,0)</f>
        <v>0</v>
      </c>
      <c r="X201">
        <f>VLOOKUP(A201,site_data_desc!$A$2:$M$380,12,0)</f>
        <v>0</v>
      </c>
      <c r="Y201">
        <f>VLOOKUP(A201,site_data_desc!$A$2:$M$380,13,0)</f>
        <v>0</v>
      </c>
      <c r="Z201" s="1">
        <f t="shared" si="36"/>
        <v>0.33001090205723338</v>
      </c>
      <c r="AA201" s="1" t="str">
        <f t="shared" si="37"/>
        <v>26-50% increase</v>
      </c>
      <c r="AB201" s="3">
        <f t="shared" si="38"/>
        <v>2</v>
      </c>
      <c r="AC201">
        <f t="shared" si="39"/>
        <v>1</v>
      </c>
    </row>
    <row r="202" spans="1:29" x14ac:dyDescent="0.3">
      <c r="A202" t="s">
        <v>185</v>
      </c>
      <c r="B202" s="1">
        <f>VLOOKUP(A202,welfare_data!$A$1:$C$379,2,0)</f>
        <v>48100570.581409998</v>
      </c>
      <c r="C202" s="1">
        <f>VLOOKUP(A202,welfare_data!$A$1:$C$379,3,0)</f>
        <v>63833281.575259998</v>
      </c>
      <c r="D202" t="s">
        <v>375</v>
      </c>
      <c r="E202">
        <v>9.5299999999999905</v>
      </c>
      <c r="F202">
        <v>54.841999999999899</v>
      </c>
      <c r="G202" t="str">
        <f t="shared" si="30"/>
        <v>30,000,000 - 70,000,000</v>
      </c>
      <c r="H202" t="str">
        <f t="shared" si="30"/>
        <v>30,000,000 - 70,000,000</v>
      </c>
      <c r="I202">
        <f t="shared" si="31"/>
        <v>5</v>
      </c>
      <c r="J202">
        <f t="shared" si="31"/>
        <v>5</v>
      </c>
      <c r="K202">
        <f t="shared" si="32"/>
        <v>1.9870133464215782</v>
      </c>
      <c r="L202">
        <f t="shared" si="33"/>
        <v>2.3784142300054416</v>
      </c>
      <c r="M202">
        <f t="shared" si="34"/>
        <v>1.9870133464215782</v>
      </c>
      <c r="N202">
        <f t="shared" si="35"/>
        <v>2.3784142300054416</v>
      </c>
      <c r="O202">
        <f>VLOOKUP(A202,site_data_desc!$A$2:$M$380,3,0)</f>
        <v>0</v>
      </c>
      <c r="P202">
        <f>VLOOKUP(A202,site_data_desc!$A$2:$M$380,4,0)</f>
        <v>0.22253899999999999</v>
      </c>
      <c r="Q202">
        <f>VLOOKUP(A202,site_data_desc!$A$2:$M$380,5,0)</f>
        <v>221.51499999999999</v>
      </c>
      <c r="R202">
        <f>VLOOKUP(A202,site_data_desc!$A$2:$M$380,6,0)</f>
        <v>394.74099999999999</v>
      </c>
      <c r="S202">
        <f>VLOOKUP(A202,site_data_desc!$A$2:$M$380,7,0)</f>
        <v>2</v>
      </c>
      <c r="T202">
        <f>VLOOKUP(A202,site_data_desc!$A$2:$M$380,8,0)</f>
        <v>9.9659999999999999E-2</v>
      </c>
      <c r="U202">
        <f>VLOOKUP(A202,site_data_desc!$A$2:$M$380,9,0)</f>
        <v>3.0329999999999999E-2</v>
      </c>
      <c r="V202">
        <f>VLOOKUP(A202,site_data_desc!$A$2:$M$380,10,0)</f>
        <v>0</v>
      </c>
      <c r="W202">
        <f>VLOOKUP(A202,site_data_desc!$A$2:$M$380,11,0)</f>
        <v>1</v>
      </c>
      <c r="X202">
        <f>VLOOKUP(A202,site_data_desc!$A$2:$M$380,12,0)</f>
        <v>0</v>
      </c>
      <c r="Y202">
        <f>VLOOKUP(A202,site_data_desc!$A$2:$M$380,13,0)</f>
        <v>0</v>
      </c>
      <c r="Z202" s="1">
        <f t="shared" si="36"/>
        <v>0.32707950869777019</v>
      </c>
      <c r="AA202" s="1" t="str">
        <f t="shared" si="37"/>
        <v>26-50% increase</v>
      </c>
      <c r="AB202" s="3">
        <f t="shared" si="38"/>
        <v>2</v>
      </c>
      <c r="AC202">
        <f t="shared" si="39"/>
        <v>0</v>
      </c>
    </row>
    <row r="203" spans="1:29" x14ac:dyDescent="0.3">
      <c r="A203" t="s">
        <v>184</v>
      </c>
      <c r="B203" s="1">
        <f>VLOOKUP(A203,welfare_data!$A$1:$C$379,2,0)</f>
        <v>30753927.25037</v>
      </c>
      <c r="C203" s="1">
        <f>VLOOKUP(A203,welfare_data!$A$1:$C$379,3,0)</f>
        <v>40879391.692340001</v>
      </c>
      <c r="D203" t="s">
        <v>375</v>
      </c>
      <c r="E203">
        <v>9.9309999999999903</v>
      </c>
      <c r="F203">
        <v>54.628</v>
      </c>
      <c r="G203" t="str">
        <f t="shared" si="30"/>
        <v>30,000,000 - 70,000,000</v>
      </c>
      <c r="H203" t="str">
        <f t="shared" si="30"/>
        <v>30,000,000 - 70,000,000</v>
      </c>
      <c r="I203">
        <f t="shared" si="31"/>
        <v>5</v>
      </c>
      <c r="J203">
        <f t="shared" si="31"/>
        <v>5</v>
      </c>
      <c r="K203">
        <f t="shared" si="32"/>
        <v>1.9870133464215782</v>
      </c>
      <c r="L203">
        <f t="shared" si="33"/>
        <v>2.3784142300054416</v>
      </c>
      <c r="M203">
        <f t="shared" si="34"/>
        <v>1.9870133464215782</v>
      </c>
      <c r="N203">
        <f t="shared" si="35"/>
        <v>2.3784142300054416</v>
      </c>
      <c r="O203">
        <f>VLOOKUP(A203,site_data_desc!$A$2:$M$380,3,0)</f>
        <v>0</v>
      </c>
      <c r="P203">
        <f>VLOOKUP(A203,site_data_desc!$A$2:$M$380,4,0)</f>
        <v>6.3789101000000001E-2</v>
      </c>
      <c r="Q203">
        <f>VLOOKUP(A203,site_data_desc!$A$2:$M$380,5,0)</f>
        <v>101.306</v>
      </c>
      <c r="R203">
        <f>VLOOKUP(A203,site_data_desc!$A$2:$M$380,6,0)</f>
        <v>73.813598999999996</v>
      </c>
      <c r="S203">
        <f>VLOOKUP(A203,site_data_desc!$A$2:$M$380,7,0)</f>
        <v>1</v>
      </c>
      <c r="T203">
        <f>VLOOKUP(A203,site_data_desc!$A$2:$M$380,8,0)</f>
        <v>7.1669999999999998E-2</v>
      </c>
      <c r="U203">
        <f>VLOOKUP(A203,site_data_desc!$A$2:$M$380,9,0)</f>
        <v>1.183E-2</v>
      </c>
      <c r="V203">
        <f>VLOOKUP(A203,site_data_desc!$A$2:$M$380,10,0)</f>
        <v>1</v>
      </c>
      <c r="W203">
        <f>VLOOKUP(A203,site_data_desc!$A$2:$M$380,11,0)</f>
        <v>0</v>
      </c>
      <c r="X203">
        <f>VLOOKUP(A203,site_data_desc!$A$2:$M$380,12,0)</f>
        <v>0</v>
      </c>
      <c r="Y203">
        <f>VLOOKUP(A203,site_data_desc!$A$2:$M$380,13,0)</f>
        <v>0</v>
      </c>
      <c r="Z203" s="1">
        <f t="shared" si="36"/>
        <v>0.32924134727697851</v>
      </c>
      <c r="AA203" s="1" t="str">
        <f t="shared" si="37"/>
        <v>26-50% increase</v>
      </c>
      <c r="AB203" s="3">
        <f t="shared" si="38"/>
        <v>2</v>
      </c>
      <c r="AC203">
        <f t="shared" si="39"/>
        <v>1</v>
      </c>
    </row>
    <row r="204" spans="1:29" x14ac:dyDescent="0.3">
      <c r="A204" t="s">
        <v>181</v>
      </c>
      <c r="B204" s="1">
        <f>VLOOKUP(A204,welfare_data!$A$1:$C$379,2,0)</f>
        <v>73045565.088339999</v>
      </c>
      <c r="C204" s="1">
        <f>VLOOKUP(A204,welfare_data!$A$1:$C$379,3,0)</f>
        <v>97803938.420399994</v>
      </c>
      <c r="D204" t="s">
        <v>375</v>
      </c>
      <c r="E204">
        <v>11.196</v>
      </c>
      <c r="F204">
        <v>54.509</v>
      </c>
      <c r="G204" t="str">
        <f t="shared" si="30"/>
        <v>70,000,000 - 150,000,000</v>
      </c>
      <c r="H204" t="str">
        <f t="shared" si="30"/>
        <v>70,000,000 - 150,000,000</v>
      </c>
      <c r="I204">
        <f t="shared" si="31"/>
        <v>6</v>
      </c>
      <c r="J204">
        <f t="shared" si="31"/>
        <v>6</v>
      </c>
      <c r="K204">
        <f t="shared" si="32"/>
        <v>2.2795070569547784</v>
      </c>
      <c r="L204">
        <f t="shared" si="33"/>
        <v>2.8284271247461894</v>
      </c>
      <c r="M204">
        <f t="shared" si="34"/>
        <v>2.2795070569547784</v>
      </c>
      <c r="N204">
        <f t="shared" si="35"/>
        <v>2.8284271247461894</v>
      </c>
      <c r="O204">
        <f>VLOOKUP(A204,site_data_desc!$A$2:$M$380,3,0)</f>
        <v>0</v>
      </c>
      <c r="P204">
        <f>VLOOKUP(A204,site_data_desc!$A$2:$M$380,4,0)</f>
        <v>3.5475498000000001E-2</v>
      </c>
      <c r="Q204">
        <f>VLOOKUP(A204,site_data_desc!$A$2:$M$380,5,0)</f>
        <v>28.882200000000001</v>
      </c>
      <c r="R204">
        <f>VLOOKUP(A204,site_data_desc!$A$2:$M$380,6,0)</f>
        <v>51.957802000000001</v>
      </c>
      <c r="S204">
        <f>VLOOKUP(A204,site_data_desc!$A$2:$M$380,7,0)</f>
        <v>1</v>
      </c>
      <c r="T204">
        <f>VLOOKUP(A204,site_data_desc!$A$2:$M$380,8,0)</f>
        <v>6.1399999999999996E-2</v>
      </c>
      <c r="U204">
        <f>VLOOKUP(A204,site_data_desc!$A$2:$M$380,9,0)</f>
        <v>2.1000000000000001E-2</v>
      </c>
      <c r="V204">
        <f>VLOOKUP(A204,site_data_desc!$A$2:$M$380,10,0)</f>
        <v>1</v>
      </c>
      <c r="W204">
        <f>VLOOKUP(A204,site_data_desc!$A$2:$M$380,11,0)</f>
        <v>0</v>
      </c>
      <c r="X204">
        <f>VLOOKUP(A204,site_data_desc!$A$2:$M$380,12,0)</f>
        <v>0</v>
      </c>
      <c r="Y204">
        <f>VLOOKUP(A204,site_data_desc!$A$2:$M$380,13,0)</f>
        <v>0</v>
      </c>
      <c r="Z204" s="1">
        <f t="shared" si="36"/>
        <v>0.33894423709526594</v>
      </c>
      <c r="AA204" s="1" t="str">
        <f t="shared" si="37"/>
        <v>26-50% increase</v>
      </c>
      <c r="AB204" s="3">
        <f t="shared" si="38"/>
        <v>2</v>
      </c>
      <c r="AC204">
        <f t="shared" si="39"/>
        <v>1</v>
      </c>
    </row>
    <row r="205" spans="1:29" x14ac:dyDescent="0.3">
      <c r="A205" t="s">
        <v>211</v>
      </c>
      <c r="B205" s="1">
        <f>VLOOKUP(A205,welfare_data!$A$1:$C$379,2,0)</f>
        <v>7302552.0879800003</v>
      </c>
      <c r="C205" s="1">
        <f>VLOOKUP(A205,welfare_data!$A$1:$C$379,3,0)</f>
        <v>11125039.0153</v>
      </c>
      <c r="D205" t="s">
        <v>376</v>
      </c>
      <c r="E205">
        <v>20.989999999999899</v>
      </c>
      <c r="F205">
        <v>56.505000000000003</v>
      </c>
      <c r="G205" t="str">
        <f t="shared" si="30"/>
        <v>3,000,000 - 10,000,000</v>
      </c>
      <c r="H205" t="str">
        <f t="shared" si="30"/>
        <v>10,000,000 - 30,000,000</v>
      </c>
      <c r="I205">
        <f t="shared" si="31"/>
        <v>3</v>
      </c>
      <c r="J205">
        <f t="shared" si="31"/>
        <v>4</v>
      </c>
      <c r="K205">
        <f t="shared" si="32"/>
        <v>1.5098036484771051</v>
      </c>
      <c r="L205">
        <f t="shared" si="33"/>
        <v>1.6817928305074288</v>
      </c>
      <c r="M205">
        <f t="shared" si="34"/>
        <v>1.7320508075688776</v>
      </c>
      <c r="N205">
        <f t="shared" si="35"/>
        <v>1.9999999999999996</v>
      </c>
      <c r="O205">
        <f>VLOOKUP(A205,site_data_desc!$A$2:$M$380,3,0)</f>
        <v>0</v>
      </c>
      <c r="P205">
        <f>VLOOKUP(A205,site_data_desc!$A$2:$M$380,4,0)</f>
        <v>2.7892700000000001</v>
      </c>
      <c r="Q205">
        <f>VLOOKUP(A205,site_data_desc!$A$2:$M$380,5,0)</f>
        <v>1410.14</v>
      </c>
      <c r="R205">
        <f>VLOOKUP(A205,site_data_desc!$A$2:$M$380,6,0)</f>
        <v>621.03497000000004</v>
      </c>
      <c r="S205">
        <f>VLOOKUP(A205,site_data_desc!$A$2:$M$380,7,0)</f>
        <v>1</v>
      </c>
      <c r="T205">
        <f>VLOOKUP(A205,site_data_desc!$A$2:$M$380,8,0)</f>
        <v>5.1999999999999998E-2</v>
      </c>
      <c r="U205">
        <f>VLOOKUP(A205,site_data_desc!$A$2:$M$380,9,0)</f>
        <v>6.0000000000000001E-3</v>
      </c>
      <c r="V205">
        <f>VLOOKUP(A205,site_data_desc!$A$2:$M$380,10,0)</f>
        <v>1</v>
      </c>
      <c r="W205">
        <f>VLOOKUP(A205,site_data_desc!$A$2:$M$380,11,0)</f>
        <v>0</v>
      </c>
      <c r="X205">
        <f>VLOOKUP(A205,site_data_desc!$A$2:$M$380,12,0)</f>
        <v>0</v>
      </c>
      <c r="Y205">
        <f>VLOOKUP(A205,site_data_desc!$A$2:$M$380,13,0)</f>
        <v>0</v>
      </c>
      <c r="Z205" s="1">
        <f t="shared" si="36"/>
        <v>0.52344534914195451</v>
      </c>
      <c r="AA205" s="1" t="str">
        <f t="shared" si="37"/>
        <v>51-75% increase</v>
      </c>
      <c r="AB205" s="3">
        <f t="shared" si="38"/>
        <v>3</v>
      </c>
      <c r="AC205">
        <f t="shared" si="39"/>
        <v>1</v>
      </c>
    </row>
    <row r="206" spans="1:29" x14ac:dyDescent="0.3">
      <c r="A206" t="s">
        <v>212</v>
      </c>
      <c r="B206" s="1">
        <f>VLOOKUP(A206,welfare_data!$A$1:$C$379,2,0)</f>
        <v>8521714.3142900001</v>
      </c>
      <c r="C206" s="1">
        <f>VLOOKUP(A206,welfare_data!$A$1:$C$379,3,0)</f>
        <v>7467917.7964000003</v>
      </c>
      <c r="D206" t="s">
        <v>376</v>
      </c>
      <c r="E206">
        <v>21.529</v>
      </c>
      <c r="F206">
        <v>57.393000000000001</v>
      </c>
      <c r="G206" t="str">
        <f t="shared" si="30"/>
        <v>3,000,000 - 10,000,000</v>
      </c>
      <c r="H206" t="str">
        <f t="shared" si="30"/>
        <v>3,000,000 - 10,000,000</v>
      </c>
      <c r="I206">
        <f t="shared" si="31"/>
        <v>3</v>
      </c>
      <c r="J206">
        <f t="shared" si="31"/>
        <v>3</v>
      </c>
      <c r="K206">
        <f t="shared" si="32"/>
        <v>1.5098036484771051</v>
      </c>
      <c r="L206">
        <f t="shared" si="33"/>
        <v>1.6817928305074288</v>
      </c>
      <c r="M206">
        <f t="shared" si="34"/>
        <v>1.5098036484771051</v>
      </c>
      <c r="N206">
        <f t="shared" si="35"/>
        <v>1.6817928305074288</v>
      </c>
      <c r="O206">
        <f>VLOOKUP(A206,site_data_desc!$A$2:$M$380,3,0)</f>
        <v>1</v>
      </c>
      <c r="P206">
        <f>VLOOKUP(A206,site_data_desc!$A$2:$M$380,4,0)</f>
        <v>1.5198900000000002</v>
      </c>
      <c r="Q206">
        <f>VLOOKUP(A206,site_data_desc!$A$2:$M$380,5,0)</f>
        <v>821.64301</v>
      </c>
      <c r="R206">
        <f>VLOOKUP(A206,site_data_desc!$A$2:$M$380,6,0)</f>
        <v>293.06799000000001</v>
      </c>
      <c r="S206">
        <f>VLOOKUP(A206,site_data_desc!$A$2:$M$380,7,0)</f>
        <v>1</v>
      </c>
      <c r="T206">
        <f>VLOOKUP(A206,site_data_desc!$A$2:$M$380,8,0)</f>
        <v>5.8250000000000003E-2</v>
      </c>
      <c r="U206">
        <f>VLOOKUP(A206,site_data_desc!$A$2:$M$380,9,0)</f>
        <v>3.5200000000000001E-3</v>
      </c>
      <c r="V206">
        <f>VLOOKUP(A206,site_data_desc!$A$2:$M$380,10,0)</f>
        <v>1</v>
      </c>
      <c r="W206">
        <f>VLOOKUP(A206,site_data_desc!$A$2:$M$380,11,0)</f>
        <v>0</v>
      </c>
      <c r="X206">
        <f>VLOOKUP(A206,site_data_desc!$A$2:$M$380,12,0)</f>
        <v>0</v>
      </c>
      <c r="Y206">
        <f>VLOOKUP(A206,site_data_desc!$A$2:$M$380,13,0)</f>
        <v>0</v>
      </c>
      <c r="Z206" s="1">
        <f t="shared" si="36"/>
        <v>-0.12366015557725235</v>
      </c>
      <c r="AA206" s="1" t="str">
        <f t="shared" si="37"/>
        <v>0-25% increase</v>
      </c>
      <c r="AB206" s="3">
        <f t="shared" si="38"/>
        <v>1</v>
      </c>
      <c r="AC206">
        <f t="shared" si="39"/>
        <v>0</v>
      </c>
    </row>
    <row r="207" spans="1:29" x14ac:dyDescent="0.3">
      <c r="A207" t="s">
        <v>210</v>
      </c>
      <c r="B207" s="1">
        <f>VLOOKUP(A207,welfare_data!$A$1:$C$379,2,0)</f>
        <v>1123683.14066</v>
      </c>
      <c r="C207" s="1">
        <f>VLOOKUP(A207,welfare_data!$A$1:$C$379,3,0)</f>
        <v>1810946.09843</v>
      </c>
      <c r="D207" t="s">
        <v>376</v>
      </c>
      <c r="E207">
        <v>21.18</v>
      </c>
      <c r="F207">
        <v>56.893000000000001</v>
      </c>
      <c r="G207" t="str">
        <f t="shared" si="30"/>
        <v>1,000,000 - 3,000,000</v>
      </c>
      <c r="H207" t="str">
        <f t="shared" si="30"/>
        <v>1,000,000 - 3,000,000</v>
      </c>
      <c r="I207">
        <f t="shared" si="31"/>
        <v>2</v>
      </c>
      <c r="J207">
        <f t="shared" si="31"/>
        <v>2</v>
      </c>
      <c r="K207">
        <f t="shared" si="32"/>
        <v>1.3160740129524926</v>
      </c>
      <c r="L207">
        <f t="shared" si="33"/>
        <v>1.4142135623730949</v>
      </c>
      <c r="M207">
        <f t="shared" si="34"/>
        <v>1.3160740129524926</v>
      </c>
      <c r="N207">
        <f t="shared" si="35"/>
        <v>1.4142135623730949</v>
      </c>
      <c r="O207">
        <f>VLOOKUP(A207,site_data_desc!$A$2:$M$380,3,0)</f>
        <v>0</v>
      </c>
      <c r="P207">
        <f>VLOOKUP(A207,site_data_desc!$A$2:$M$380,4,0)</f>
        <v>7.7984802000000006E-2</v>
      </c>
      <c r="Q207">
        <f>VLOOKUP(A207,site_data_desc!$A$2:$M$380,5,0)</f>
        <v>30.064501</v>
      </c>
      <c r="R207">
        <f>VLOOKUP(A207,site_data_desc!$A$2:$M$380,6,0)</f>
        <v>10.760300000000001</v>
      </c>
      <c r="S207">
        <f>VLOOKUP(A207,site_data_desc!$A$2:$M$380,7,0)</f>
        <v>3</v>
      </c>
      <c r="T207">
        <f>VLOOKUP(A207,site_data_desc!$A$2:$M$380,8,0)</f>
        <v>0.222</v>
      </c>
      <c r="U207">
        <f>VLOOKUP(A207,site_data_desc!$A$2:$M$380,9,0)</f>
        <v>3.4000000000000002E-2</v>
      </c>
      <c r="V207">
        <f>VLOOKUP(A207,site_data_desc!$A$2:$M$380,10,0)</f>
        <v>0</v>
      </c>
      <c r="W207">
        <f>VLOOKUP(A207,site_data_desc!$A$2:$M$380,11,0)</f>
        <v>0</v>
      </c>
      <c r="X207">
        <f>VLOOKUP(A207,site_data_desc!$A$2:$M$380,12,0)</f>
        <v>1</v>
      </c>
      <c r="Y207">
        <f>VLOOKUP(A207,site_data_desc!$A$2:$M$380,13,0)</f>
        <v>0</v>
      </c>
      <c r="Z207" s="1">
        <f t="shared" si="36"/>
        <v>0.61161632928508047</v>
      </c>
      <c r="AA207" s="1" t="str">
        <f t="shared" si="37"/>
        <v>51-75% increase</v>
      </c>
      <c r="AB207" s="3">
        <f t="shared" si="38"/>
        <v>3</v>
      </c>
      <c r="AC207">
        <f t="shared" si="39"/>
        <v>0</v>
      </c>
    </row>
    <row r="208" spans="1:29" x14ac:dyDescent="0.3">
      <c r="A208" t="s">
        <v>213</v>
      </c>
      <c r="B208" s="1">
        <f>VLOOKUP(A208,welfare_data!$A$1:$C$379,2,0)</f>
        <v>278271.90019999997</v>
      </c>
      <c r="C208" s="1">
        <f>VLOOKUP(A208,welfare_data!$A$1:$C$379,3,0)</f>
        <v>476590.80282099999</v>
      </c>
      <c r="D208" t="s">
        <v>376</v>
      </c>
      <c r="E208">
        <v>22.594999999999899</v>
      </c>
      <c r="F208">
        <v>57.744</v>
      </c>
      <c r="G208" t="str">
        <f t="shared" si="30"/>
        <v>&lt; 1 million</v>
      </c>
      <c r="H208" t="str">
        <f t="shared" si="30"/>
        <v>&lt; 1 million</v>
      </c>
      <c r="I208">
        <f t="shared" si="31"/>
        <v>1</v>
      </c>
      <c r="J208">
        <f t="shared" si="31"/>
        <v>1</v>
      </c>
      <c r="K208">
        <f t="shared" si="32"/>
        <v>1.1472026904398771</v>
      </c>
      <c r="L208">
        <f t="shared" si="33"/>
        <v>1.189207115002721</v>
      </c>
      <c r="M208">
        <f t="shared" si="34"/>
        <v>1.1472026904398771</v>
      </c>
      <c r="N208">
        <f t="shared" si="35"/>
        <v>1.189207115002721</v>
      </c>
      <c r="O208">
        <f>VLOOKUP(A208,site_data_desc!$A$2:$M$380,3,0)</f>
        <v>0</v>
      </c>
      <c r="P208">
        <f>VLOOKUP(A208,site_data_desc!$A$2:$M$380,4,0)</f>
        <v>7.2880501E-2</v>
      </c>
      <c r="Q208">
        <f>VLOOKUP(A208,site_data_desc!$A$2:$M$380,5,0)</f>
        <v>35.105201999999998</v>
      </c>
      <c r="R208">
        <f>VLOOKUP(A208,site_data_desc!$A$2:$M$380,6,0)</f>
        <v>18.584800999999999</v>
      </c>
      <c r="S208">
        <f>VLOOKUP(A208,site_data_desc!$A$2:$M$380,7,0)</f>
        <v>1</v>
      </c>
      <c r="T208">
        <f>VLOOKUP(A208,site_data_desc!$A$2:$M$380,8,0)</f>
        <v>1.6E-2</v>
      </c>
      <c r="U208">
        <f>VLOOKUP(A208,site_data_desc!$A$2:$M$380,9,0)</f>
        <v>1E-3</v>
      </c>
      <c r="V208">
        <f>VLOOKUP(A208,site_data_desc!$A$2:$M$380,10,0)</f>
        <v>1</v>
      </c>
      <c r="W208">
        <f>VLOOKUP(A208,site_data_desc!$A$2:$M$380,11,0)</f>
        <v>0</v>
      </c>
      <c r="X208">
        <f>VLOOKUP(A208,site_data_desc!$A$2:$M$380,12,0)</f>
        <v>0</v>
      </c>
      <c r="Y208">
        <f>VLOOKUP(A208,site_data_desc!$A$2:$M$380,13,0)</f>
        <v>0</v>
      </c>
      <c r="Z208" s="1">
        <f t="shared" si="36"/>
        <v>0.71268030468927679</v>
      </c>
      <c r="AA208" s="1" t="str">
        <f t="shared" si="37"/>
        <v>51-75% increase</v>
      </c>
      <c r="AB208" s="3">
        <f t="shared" si="38"/>
        <v>3</v>
      </c>
      <c r="AC208">
        <f t="shared" si="39"/>
        <v>1</v>
      </c>
    </row>
    <row r="209" spans="1:29" x14ac:dyDescent="0.3">
      <c r="A209" t="s">
        <v>214</v>
      </c>
      <c r="B209" s="1">
        <f>VLOOKUP(A209,welfare_data!$A$1:$C$379,2,0)</f>
        <v>83559.719714000006</v>
      </c>
      <c r="C209" s="1">
        <f>VLOOKUP(A209,welfare_data!$A$1:$C$379,3,0)</f>
        <v>163228.58694499999</v>
      </c>
      <c r="D209" t="s">
        <v>376</v>
      </c>
      <c r="E209">
        <v>23.125</v>
      </c>
      <c r="F209">
        <v>57.365000000000002</v>
      </c>
      <c r="G209" t="str">
        <f t="shared" si="30"/>
        <v>&lt; 1 million</v>
      </c>
      <c r="H209" t="str">
        <f t="shared" si="30"/>
        <v>&lt; 1 million</v>
      </c>
      <c r="I209">
        <f t="shared" si="31"/>
        <v>1</v>
      </c>
      <c r="J209">
        <f t="shared" si="31"/>
        <v>1</v>
      </c>
      <c r="K209">
        <f t="shared" si="32"/>
        <v>1.1472026904398771</v>
      </c>
      <c r="L209">
        <f t="shared" si="33"/>
        <v>1.189207115002721</v>
      </c>
      <c r="M209">
        <f t="shared" si="34"/>
        <v>1.1472026904398771</v>
      </c>
      <c r="N209">
        <f t="shared" si="35"/>
        <v>1.189207115002721</v>
      </c>
      <c r="O209">
        <f>VLOOKUP(A209,site_data_desc!$A$2:$M$380,3,0)</f>
        <v>0</v>
      </c>
      <c r="P209">
        <f>VLOOKUP(A209,site_data_desc!$A$2:$M$380,4,0)</f>
        <v>8.0428000999999999E-2</v>
      </c>
      <c r="Q209">
        <f>VLOOKUP(A209,site_data_desc!$A$2:$M$380,5,0)</f>
        <v>51.961300000000001</v>
      </c>
      <c r="R209">
        <f>VLOOKUP(A209,site_data_desc!$A$2:$M$380,6,0)</f>
        <v>24.792100999999999</v>
      </c>
      <c r="S209">
        <f>VLOOKUP(A209,site_data_desc!$A$2:$M$380,7,0)</f>
        <v>1</v>
      </c>
      <c r="T209">
        <f>VLOOKUP(A209,site_data_desc!$A$2:$M$380,8,0)</f>
        <v>3.5999999999999997E-2</v>
      </c>
      <c r="U209">
        <f>VLOOKUP(A209,site_data_desc!$A$2:$M$380,9,0)</f>
        <v>1E-3</v>
      </c>
      <c r="V209">
        <f>VLOOKUP(A209,site_data_desc!$A$2:$M$380,10,0)</f>
        <v>1</v>
      </c>
      <c r="W209">
        <f>VLOOKUP(A209,site_data_desc!$A$2:$M$380,11,0)</f>
        <v>0</v>
      </c>
      <c r="X209">
        <f>VLOOKUP(A209,site_data_desc!$A$2:$M$380,12,0)</f>
        <v>0</v>
      </c>
      <c r="Y209">
        <f>VLOOKUP(A209,site_data_desc!$A$2:$M$380,13,0)</f>
        <v>0</v>
      </c>
      <c r="Z209" s="1">
        <f t="shared" si="36"/>
        <v>0.95343626694396233</v>
      </c>
      <c r="AA209" s="1" t="str">
        <f t="shared" si="37"/>
        <v>75-100% increase</v>
      </c>
      <c r="AB209" s="3">
        <f t="shared" si="38"/>
        <v>4</v>
      </c>
      <c r="AC209">
        <f t="shared" si="39"/>
        <v>1</v>
      </c>
    </row>
    <row r="210" spans="1:29" x14ac:dyDescent="0.3">
      <c r="A210" t="s">
        <v>215</v>
      </c>
      <c r="B210" s="1">
        <f>VLOOKUP(A210,welfare_data!$A$1:$C$379,2,0)</f>
        <v>576096.49468700006</v>
      </c>
      <c r="C210" s="1">
        <f>VLOOKUP(A210,welfare_data!$A$1:$C$379,3,0)</f>
        <v>884342.08226299996</v>
      </c>
      <c r="D210" t="s">
        <v>376</v>
      </c>
      <c r="E210">
        <v>22.803999999999899</v>
      </c>
      <c r="F210">
        <v>57.509999999999899</v>
      </c>
      <c r="G210" t="str">
        <f t="shared" si="30"/>
        <v>&lt; 1 million</v>
      </c>
      <c r="H210" t="str">
        <f t="shared" si="30"/>
        <v>&lt; 1 million</v>
      </c>
      <c r="I210">
        <f t="shared" si="31"/>
        <v>1</v>
      </c>
      <c r="J210">
        <f t="shared" si="31"/>
        <v>1</v>
      </c>
      <c r="K210">
        <f t="shared" si="32"/>
        <v>1.1472026904398771</v>
      </c>
      <c r="L210">
        <f t="shared" si="33"/>
        <v>1.189207115002721</v>
      </c>
      <c r="M210">
        <f t="shared" si="34"/>
        <v>1.1472026904398771</v>
      </c>
      <c r="N210">
        <f t="shared" si="35"/>
        <v>1.189207115002721</v>
      </c>
      <c r="O210">
        <f>VLOOKUP(A210,site_data_desc!$A$2:$M$380,3,0)</f>
        <v>0</v>
      </c>
      <c r="P210">
        <f>VLOOKUP(A210,site_data_desc!$A$2:$M$380,4,0)</f>
        <v>9.2765899999999998E-2</v>
      </c>
      <c r="Q210">
        <f>VLOOKUP(A210,site_data_desc!$A$2:$M$380,5,0)</f>
        <v>35.333500000000001</v>
      </c>
      <c r="R210">
        <f>VLOOKUP(A210,site_data_desc!$A$2:$M$380,6,0)</f>
        <v>15.609500000000001</v>
      </c>
      <c r="S210">
        <f>VLOOKUP(A210,site_data_desc!$A$2:$M$380,7,0)</f>
        <v>1</v>
      </c>
      <c r="T210">
        <f>VLOOKUP(A210,site_data_desc!$A$2:$M$380,8,0)</f>
        <v>0.02</v>
      </c>
      <c r="U210">
        <f>VLOOKUP(A210,site_data_desc!$A$2:$M$380,9,0)</f>
        <v>1E-3</v>
      </c>
      <c r="V210">
        <f>VLOOKUP(A210,site_data_desc!$A$2:$M$380,10,0)</f>
        <v>1</v>
      </c>
      <c r="W210">
        <f>VLOOKUP(A210,site_data_desc!$A$2:$M$380,11,0)</f>
        <v>0</v>
      </c>
      <c r="X210">
        <f>VLOOKUP(A210,site_data_desc!$A$2:$M$380,12,0)</f>
        <v>0</v>
      </c>
      <c r="Y210">
        <f>VLOOKUP(A210,site_data_desc!$A$2:$M$380,13,0)</f>
        <v>0</v>
      </c>
      <c r="Z210" s="1">
        <f t="shared" si="36"/>
        <v>0.53505895352387678</v>
      </c>
      <c r="AA210" s="1" t="str">
        <f t="shared" si="37"/>
        <v>51-75% increase</v>
      </c>
      <c r="AB210" s="3">
        <f t="shared" si="38"/>
        <v>3</v>
      </c>
      <c r="AC210">
        <f t="shared" si="39"/>
        <v>1</v>
      </c>
    </row>
    <row r="211" spans="1:29" x14ac:dyDescent="0.3">
      <c r="A211" t="s">
        <v>216</v>
      </c>
      <c r="B211" s="1">
        <f>VLOOKUP(A211,welfare_data!$A$1:$C$379,2,0)</f>
        <v>12889769.254000001</v>
      </c>
      <c r="C211" s="1">
        <f>VLOOKUP(A211,welfare_data!$A$1:$C$379,3,0)</f>
        <v>12479647.8772</v>
      </c>
      <c r="D211" t="s">
        <v>376</v>
      </c>
      <c r="E211">
        <v>23.965</v>
      </c>
      <c r="F211">
        <v>57.02</v>
      </c>
      <c r="G211" t="str">
        <f t="shared" si="30"/>
        <v>10,000,000 - 30,000,000</v>
      </c>
      <c r="H211" t="str">
        <f t="shared" si="30"/>
        <v>10,000,000 - 30,000,000</v>
      </c>
      <c r="I211">
        <f t="shared" si="31"/>
        <v>4</v>
      </c>
      <c r="J211">
        <f t="shared" si="31"/>
        <v>4</v>
      </c>
      <c r="K211">
        <f t="shared" si="32"/>
        <v>1.7320508075688776</v>
      </c>
      <c r="L211">
        <f t="shared" si="33"/>
        <v>1.9999999999999996</v>
      </c>
      <c r="M211">
        <f t="shared" si="34"/>
        <v>1.7320508075688776</v>
      </c>
      <c r="N211">
        <f t="shared" si="35"/>
        <v>1.9999999999999996</v>
      </c>
      <c r="O211">
        <f>VLOOKUP(A211,site_data_desc!$A$2:$M$380,3,0)</f>
        <v>1</v>
      </c>
      <c r="P211">
        <f>VLOOKUP(A211,site_data_desc!$A$2:$M$380,4,0)</f>
        <v>4.5216099000000003E-2</v>
      </c>
      <c r="Q211">
        <f>VLOOKUP(A211,site_data_desc!$A$2:$M$380,5,0)</f>
        <v>410.20900999999998</v>
      </c>
      <c r="R211">
        <f>VLOOKUP(A211,site_data_desc!$A$2:$M$380,6,0)</f>
        <v>1032.1801</v>
      </c>
      <c r="S211">
        <f>VLOOKUP(A211,site_data_desc!$A$2:$M$380,7,0)</f>
        <v>1</v>
      </c>
      <c r="T211">
        <f>VLOOKUP(A211,site_data_desc!$A$2:$M$380,8,0)</f>
        <v>5.8500000000000003E-2</v>
      </c>
      <c r="U211">
        <f>VLOOKUP(A211,site_data_desc!$A$2:$M$380,9,0)</f>
        <v>9.3299999999999998E-3</v>
      </c>
      <c r="V211">
        <f>VLOOKUP(A211,site_data_desc!$A$2:$M$380,10,0)</f>
        <v>1</v>
      </c>
      <c r="W211">
        <f>VLOOKUP(A211,site_data_desc!$A$2:$M$380,11,0)</f>
        <v>0</v>
      </c>
      <c r="X211">
        <f>VLOOKUP(A211,site_data_desc!$A$2:$M$380,12,0)</f>
        <v>0</v>
      </c>
      <c r="Y211">
        <f>VLOOKUP(A211,site_data_desc!$A$2:$M$380,13,0)</f>
        <v>0</v>
      </c>
      <c r="Z211" s="1">
        <f t="shared" si="36"/>
        <v>-3.1817588718489304E-2</v>
      </c>
      <c r="AA211" s="1" t="str">
        <f t="shared" si="37"/>
        <v>0-25% increase</v>
      </c>
      <c r="AB211" s="3">
        <f t="shared" si="38"/>
        <v>1</v>
      </c>
      <c r="AC211">
        <f t="shared" si="39"/>
        <v>0</v>
      </c>
    </row>
    <row r="212" spans="1:29" x14ac:dyDescent="0.3">
      <c r="A212" t="s">
        <v>217</v>
      </c>
      <c r="B212" s="1">
        <f>VLOOKUP(A212,welfare_data!$A$1:$C$379,2,0)</f>
        <v>163122.56117199999</v>
      </c>
      <c r="C212" s="1">
        <f>VLOOKUP(A212,welfare_data!$A$1:$C$379,3,0)</f>
        <v>327252.98434299999</v>
      </c>
      <c r="D212" t="s">
        <v>376</v>
      </c>
      <c r="E212">
        <v>24.1039999999999</v>
      </c>
      <c r="F212">
        <v>57.081000000000003</v>
      </c>
      <c r="G212" t="str">
        <f t="shared" si="30"/>
        <v>&lt; 1 million</v>
      </c>
      <c r="H212" t="str">
        <f t="shared" si="30"/>
        <v>&lt; 1 million</v>
      </c>
      <c r="I212">
        <f t="shared" si="31"/>
        <v>1</v>
      </c>
      <c r="J212">
        <f t="shared" si="31"/>
        <v>1</v>
      </c>
      <c r="K212">
        <f t="shared" si="32"/>
        <v>1.1472026904398771</v>
      </c>
      <c r="L212">
        <f t="shared" si="33"/>
        <v>1.189207115002721</v>
      </c>
      <c r="M212">
        <f t="shared" si="34"/>
        <v>1.1472026904398771</v>
      </c>
      <c r="N212">
        <f t="shared" si="35"/>
        <v>1.189207115002721</v>
      </c>
      <c r="O212">
        <f>VLOOKUP(A212,site_data_desc!$A$2:$M$380,3,0)</f>
        <v>0</v>
      </c>
      <c r="P212">
        <f>VLOOKUP(A212,site_data_desc!$A$2:$M$380,4,0)</f>
        <v>0.19774799999999998</v>
      </c>
      <c r="Q212">
        <f>VLOOKUP(A212,site_data_desc!$A$2:$M$380,5,0)</f>
        <v>496.68200999999999</v>
      </c>
      <c r="R212">
        <f>VLOOKUP(A212,site_data_desc!$A$2:$M$380,6,0)</f>
        <v>471.55099000000001</v>
      </c>
      <c r="S212">
        <f>VLOOKUP(A212,site_data_desc!$A$2:$M$380,7,0)</f>
        <v>1</v>
      </c>
      <c r="T212">
        <f>VLOOKUP(A212,site_data_desc!$A$2:$M$380,8,0)</f>
        <v>2.0799999999999999E-2</v>
      </c>
      <c r="U212">
        <f>VLOOKUP(A212,site_data_desc!$A$2:$M$380,9,0)</f>
        <v>5.1999999999999998E-3</v>
      </c>
      <c r="V212">
        <f>VLOOKUP(A212,site_data_desc!$A$2:$M$380,10,0)</f>
        <v>1</v>
      </c>
      <c r="W212">
        <f>VLOOKUP(A212,site_data_desc!$A$2:$M$380,11,0)</f>
        <v>0</v>
      </c>
      <c r="X212">
        <f>VLOOKUP(A212,site_data_desc!$A$2:$M$380,12,0)</f>
        <v>0</v>
      </c>
      <c r="Y212">
        <f>VLOOKUP(A212,site_data_desc!$A$2:$M$380,13,0)</f>
        <v>0</v>
      </c>
      <c r="Z212" s="1">
        <f t="shared" si="36"/>
        <v>1.006178556735247</v>
      </c>
      <c r="AA212" s="1" t="str">
        <f t="shared" si="37"/>
        <v>101-125% increase</v>
      </c>
      <c r="AB212" s="3">
        <f t="shared" si="38"/>
        <v>5</v>
      </c>
      <c r="AC212">
        <f t="shared" si="39"/>
        <v>1</v>
      </c>
    </row>
    <row r="213" spans="1:29" x14ac:dyDescent="0.3">
      <c r="A213" t="s">
        <v>218</v>
      </c>
      <c r="B213" s="1">
        <f>VLOOKUP(A213,welfare_data!$A$1:$C$379,2,0)</f>
        <v>64155850.539099999</v>
      </c>
      <c r="C213" s="1">
        <f>VLOOKUP(A213,welfare_data!$A$1:$C$379,3,0)</f>
        <v>57273847.860299997</v>
      </c>
      <c r="D213" t="s">
        <v>376</v>
      </c>
      <c r="E213">
        <v>23.8</v>
      </c>
      <c r="F213">
        <v>56.976999999999897</v>
      </c>
      <c r="G213" t="str">
        <f t="shared" si="30"/>
        <v>30,000,000 - 70,000,000</v>
      </c>
      <c r="H213" t="str">
        <f t="shared" si="30"/>
        <v>30,000,000 - 70,000,000</v>
      </c>
      <c r="I213">
        <f t="shared" si="31"/>
        <v>5</v>
      </c>
      <c r="J213">
        <f t="shared" si="31"/>
        <v>5</v>
      </c>
      <c r="K213">
        <f t="shared" si="32"/>
        <v>1.9870133464215782</v>
      </c>
      <c r="L213">
        <f t="shared" si="33"/>
        <v>2.3784142300054416</v>
      </c>
      <c r="M213">
        <f t="shared" si="34"/>
        <v>1.9870133464215782</v>
      </c>
      <c r="N213">
        <f t="shared" si="35"/>
        <v>2.3784142300054416</v>
      </c>
      <c r="O213">
        <f>VLOOKUP(A213,site_data_desc!$A$2:$M$380,3,0)</f>
        <v>1</v>
      </c>
      <c r="P213">
        <f>VLOOKUP(A213,site_data_desc!$A$2:$M$380,4,0)</f>
        <v>0.6807709999999999</v>
      </c>
      <c r="Q213">
        <f>VLOOKUP(A213,site_data_desc!$A$2:$M$380,5,0)</f>
        <v>445.86300999999997</v>
      </c>
      <c r="R213">
        <f>VLOOKUP(A213,site_data_desc!$A$2:$M$380,6,0)</f>
        <v>277.37299000000002</v>
      </c>
      <c r="S213">
        <f>VLOOKUP(A213,site_data_desc!$A$2:$M$380,7,0)</f>
        <v>1</v>
      </c>
      <c r="T213">
        <f>VLOOKUP(A213,site_data_desc!$A$2:$M$380,8,0)</f>
        <v>1.8600000000000002E-2</v>
      </c>
      <c r="U213">
        <f>VLOOKUP(A213,site_data_desc!$A$2:$M$380,9,0)</f>
        <v>1.4E-3</v>
      </c>
      <c r="V213">
        <f>VLOOKUP(A213,site_data_desc!$A$2:$M$380,10,0)</f>
        <v>1</v>
      </c>
      <c r="W213">
        <f>VLOOKUP(A213,site_data_desc!$A$2:$M$380,11,0)</f>
        <v>0</v>
      </c>
      <c r="X213">
        <f>VLOOKUP(A213,site_data_desc!$A$2:$M$380,12,0)</f>
        <v>0</v>
      </c>
      <c r="Y213">
        <f>VLOOKUP(A213,site_data_desc!$A$2:$M$380,13,0)</f>
        <v>0</v>
      </c>
      <c r="Z213" s="1">
        <f t="shared" si="36"/>
        <v>-0.10727007156745186</v>
      </c>
      <c r="AA213" s="1" t="str">
        <f t="shared" si="37"/>
        <v>0-25% increase</v>
      </c>
      <c r="AB213" s="3">
        <f t="shared" si="38"/>
        <v>1</v>
      </c>
      <c r="AC213">
        <f t="shared" si="39"/>
        <v>0</v>
      </c>
    </row>
    <row r="214" spans="1:29" x14ac:dyDescent="0.3">
      <c r="A214" t="s">
        <v>219</v>
      </c>
      <c r="B214" s="1">
        <f>VLOOKUP(A214,welfare_data!$A$1:$C$379,2,0)</f>
        <v>570937.39081300003</v>
      </c>
      <c r="C214" s="1">
        <f>VLOOKUP(A214,welfare_data!$A$1:$C$379,3,0)</f>
        <v>553288.17330300005</v>
      </c>
      <c r="D214" t="s">
        <v>376</v>
      </c>
      <c r="E214">
        <v>23.843</v>
      </c>
      <c r="F214">
        <v>56.9849999999999</v>
      </c>
      <c r="G214" t="str">
        <f t="shared" si="30"/>
        <v>&lt; 1 million</v>
      </c>
      <c r="H214" t="str">
        <f t="shared" si="30"/>
        <v>&lt; 1 million</v>
      </c>
      <c r="I214">
        <f t="shared" si="31"/>
        <v>1</v>
      </c>
      <c r="J214">
        <f t="shared" si="31"/>
        <v>1</v>
      </c>
      <c r="K214">
        <f t="shared" si="32"/>
        <v>1.1472026904398771</v>
      </c>
      <c r="L214">
        <f t="shared" si="33"/>
        <v>1.189207115002721</v>
      </c>
      <c r="M214">
        <f t="shared" si="34"/>
        <v>1.1472026904398771</v>
      </c>
      <c r="N214">
        <f t="shared" si="35"/>
        <v>1.189207115002721</v>
      </c>
      <c r="O214">
        <f>VLOOKUP(A214,site_data_desc!$A$2:$M$380,3,0)</f>
        <v>1</v>
      </c>
      <c r="P214">
        <f>VLOOKUP(A214,site_data_desc!$A$2:$M$380,4,0)</f>
        <v>0.72015697999999995</v>
      </c>
      <c r="Q214">
        <f>VLOOKUP(A214,site_data_desc!$A$2:$M$380,5,0)</f>
        <v>313.23599000000002</v>
      </c>
      <c r="R214">
        <f>VLOOKUP(A214,site_data_desc!$A$2:$M$380,6,0)</f>
        <v>259.14699999999999</v>
      </c>
      <c r="S214">
        <f>VLOOKUP(A214,site_data_desc!$A$2:$M$380,7,0)</f>
        <v>1</v>
      </c>
      <c r="T214">
        <f>VLOOKUP(A214,site_data_desc!$A$2:$M$380,8,0)</f>
        <v>2.3E-2</v>
      </c>
      <c r="U214">
        <f>VLOOKUP(A214,site_data_desc!$A$2:$M$380,9,0)</f>
        <v>1.3800000000000002E-2</v>
      </c>
      <c r="V214">
        <f>VLOOKUP(A214,site_data_desc!$A$2:$M$380,10,0)</f>
        <v>1</v>
      </c>
      <c r="W214">
        <f>VLOOKUP(A214,site_data_desc!$A$2:$M$380,11,0)</f>
        <v>0</v>
      </c>
      <c r="X214">
        <f>VLOOKUP(A214,site_data_desc!$A$2:$M$380,12,0)</f>
        <v>0</v>
      </c>
      <c r="Y214">
        <f>VLOOKUP(A214,site_data_desc!$A$2:$M$380,13,0)</f>
        <v>0</v>
      </c>
      <c r="Z214" s="1">
        <f t="shared" si="36"/>
        <v>-3.0912702152626509E-2</v>
      </c>
      <c r="AA214" s="1" t="str">
        <f t="shared" si="37"/>
        <v>0-25% increase</v>
      </c>
      <c r="AB214" s="3">
        <f t="shared" si="38"/>
        <v>1</v>
      </c>
      <c r="AC214">
        <f t="shared" si="39"/>
        <v>0</v>
      </c>
    </row>
    <row r="215" spans="1:29" x14ac:dyDescent="0.3">
      <c r="A215" t="s">
        <v>220</v>
      </c>
      <c r="B215" s="1">
        <f>VLOOKUP(A215,welfare_data!$A$1:$C$379,2,0)</f>
        <v>1376675.2781400001</v>
      </c>
      <c r="C215" s="1">
        <f>VLOOKUP(A215,welfare_data!$A$1:$C$379,3,0)</f>
        <v>1791819.4480900001</v>
      </c>
      <c r="D215" t="s">
        <v>376</v>
      </c>
      <c r="E215">
        <v>24.346</v>
      </c>
      <c r="F215">
        <v>57.859000000000002</v>
      </c>
      <c r="G215" t="str">
        <f t="shared" si="30"/>
        <v>1,000,000 - 3,000,000</v>
      </c>
      <c r="H215" t="str">
        <f t="shared" si="30"/>
        <v>1,000,000 - 3,000,000</v>
      </c>
      <c r="I215">
        <f t="shared" si="31"/>
        <v>2</v>
      </c>
      <c r="J215">
        <f t="shared" si="31"/>
        <v>2</v>
      </c>
      <c r="K215">
        <f t="shared" si="32"/>
        <v>1.3160740129524926</v>
      </c>
      <c r="L215">
        <f t="shared" si="33"/>
        <v>1.4142135623730949</v>
      </c>
      <c r="M215">
        <f t="shared" si="34"/>
        <v>1.3160740129524926</v>
      </c>
      <c r="N215">
        <f t="shared" si="35"/>
        <v>1.4142135623730949</v>
      </c>
      <c r="O215">
        <f>VLOOKUP(A215,site_data_desc!$A$2:$M$380,3,0)</f>
        <v>0</v>
      </c>
      <c r="P215">
        <f>VLOOKUP(A215,site_data_desc!$A$2:$M$380,4,0)</f>
        <v>0.13990900000000001</v>
      </c>
      <c r="Q215">
        <f>VLOOKUP(A215,site_data_desc!$A$2:$M$380,5,0)</f>
        <v>40.720298999999997</v>
      </c>
      <c r="R215">
        <f>VLOOKUP(A215,site_data_desc!$A$2:$M$380,6,0)</f>
        <v>24.152901</v>
      </c>
      <c r="S215">
        <f>VLOOKUP(A215,site_data_desc!$A$2:$M$380,7,0)</f>
        <v>3</v>
      </c>
      <c r="T215">
        <f>VLOOKUP(A215,site_data_desc!$A$2:$M$380,8,0)</f>
        <v>0.83272000000000002</v>
      </c>
      <c r="U215">
        <f>VLOOKUP(A215,site_data_desc!$A$2:$M$380,9,0)</f>
        <v>6.4700000000000008E-2</v>
      </c>
      <c r="V215">
        <f>VLOOKUP(A215,site_data_desc!$A$2:$M$380,10,0)</f>
        <v>0</v>
      </c>
      <c r="W215">
        <f>VLOOKUP(A215,site_data_desc!$A$2:$M$380,11,0)</f>
        <v>0</v>
      </c>
      <c r="X215">
        <f>VLOOKUP(A215,site_data_desc!$A$2:$M$380,12,0)</f>
        <v>1</v>
      </c>
      <c r="Y215">
        <f>VLOOKUP(A215,site_data_desc!$A$2:$M$380,13,0)</f>
        <v>0</v>
      </c>
      <c r="Z215" s="1">
        <f t="shared" si="36"/>
        <v>0.30155562211511017</v>
      </c>
      <c r="AA215" s="1" t="str">
        <f t="shared" si="37"/>
        <v>26-50% increase</v>
      </c>
      <c r="AB215" s="3">
        <f t="shared" si="38"/>
        <v>2</v>
      </c>
      <c r="AC215">
        <f t="shared" si="39"/>
        <v>0</v>
      </c>
    </row>
    <row r="216" spans="1:29" x14ac:dyDescent="0.3">
      <c r="A216" t="s">
        <v>221</v>
      </c>
      <c r="B216" s="1">
        <f>VLOOKUP(A216,welfare_data!$A$1:$C$379,2,0)</f>
        <v>817145.54908799997</v>
      </c>
      <c r="C216" s="1">
        <f>VLOOKUP(A216,welfare_data!$A$1:$C$379,3,0)</f>
        <v>1107593.55648</v>
      </c>
      <c r="D216" t="s">
        <v>376</v>
      </c>
      <c r="E216">
        <v>24.346</v>
      </c>
      <c r="F216">
        <v>57.75</v>
      </c>
      <c r="G216" t="str">
        <f t="shared" si="30"/>
        <v>&lt; 1 million</v>
      </c>
      <c r="H216" t="str">
        <f t="shared" si="30"/>
        <v>1,000,000 - 3,000,000</v>
      </c>
      <c r="I216">
        <f t="shared" si="31"/>
        <v>1</v>
      </c>
      <c r="J216">
        <f t="shared" si="31"/>
        <v>2</v>
      </c>
      <c r="K216">
        <f t="shared" si="32"/>
        <v>1.1472026904398771</v>
      </c>
      <c r="L216">
        <f t="shared" si="33"/>
        <v>1.189207115002721</v>
      </c>
      <c r="M216">
        <f t="shared" si="34"/>
        <v>1.3160740129524926</v>
      </c>
      <c r="N216">
        <f t="shared" si="35"/>
        <v>1.4142135623730949</v>
      </c>
      <c r="O216">
        <f>VLOOKUP(A216,site_data_desc!$A$2:$M$380,3,0)</f>
        <v>0</v>
      </c>
      <c r="P216">
        <f>VLOOKUP(A216,site_data_desc!$A$2:$M$380,4,0)</f>
        <v>0.14904400999999998</v>
      </c>
      <c r="Q216">
        <f>VLOOKUP(A216,site_data_desc!$A$2:$M$380,5,0)</f>
        <v>58.792999000000002</v>
      </c>
      <c r="R216">
        <f>VLOOKUP(A216,site_data_desc!$A$2:$M$380,6,0)</f>
        <v>27.526399999999999</v>
      </c>
      <c r="S216">
        <f>VLOOKUP(A216,site_data_desc!$A$2:$M$380,7,0)</f>
        <v>3</v>
      </c>
      <c r="T216">
        <f>VLOOKUP(A216,site_data_desc!$A$2:$M$380,8,0)</f>
        <v>1.36466</v>
      </c>
      <c r="U216">
        <f>VLOOKUP(A216,site_data_desc!$A$2:$M$380,9,0)</f>
        <v>4.2599999999999999E-2</v>
      </c>
      <c r="V216">
        <f>VLOOKUP(A216,site_data_desc!$A$2:$M$380,10,0)</f>
        <v>0</v>
      </c>
      <c r="W216">
        <f>VLOOKUP(A216,site_data_desc!$A$2:$M$380,11,0)</f>
        <v>0</v>
      </c>
      <c r="X216">
        <f>VLOOKUP(A216,site_data_desc!$A$2:$M$380,12,0)</f>
        <v>1</v>
      </c>
      <c r="Y216">
        <f>VLOOKUP(A216,site_data_desc!$A$2:$M$380,13,0)</f>
        <v>0</v>
      </c>
      <c r="Z216" s="1">
        <f t="shared" si="36"/>
        <v>0.35544219474261757</v>
      </c>
      <c r="AA216" s="1" t="str">
        <f t="shared" si="37"/>
        <v>26-50% increase</v>
      </c>
      <c r="AB216" s="3">
        <f t="shared" si="38"/>
        <v>2</v>
      </c>
      <c r="AC216">
        <f t="shared" si="39"/>
        <v>0</v>
      </c>
    </row>
    <row r="217" spans="1:29" x14ac:dyDescent="0.3">
      <c r="A217" t="s">
        <v>222</v>
      </c>
      <c r="B217" s="1">
        <f>VLOOKUP(A217,welfare_data!$A$1:$C$379,2,0)</f>
        <v>666317.68648599996</v>
      </c>
      <c r="C217" s="1">
        <f>VLOOKUP(A217,welfare_data!$A$1:$C$379,3,0)</f>
        <v>1133385.76306</v>
      </c>
      <c r="D217" t="s">
        <v>376</v>
      </c>
      <c r="E217">
        <v>24.381</v>
      </c>
      <c r="F217">
        <v>57.488</v>
      </c>
      <c r="G217" t="str">
        <f t="shared" si="30"/>
        <v>&lt; 1 million</v>
      </c>
      <c r="H217" t="str">
        <f t="shared" si="30"/>
        <v>1,000,000 - 3,000,000</v>
      </c>
      <c r="I217">
        <f t="shared" si="31"/>
        <v>1</v>
      </c>
      <c r="J217">
        <f t="shared" si="31"/>
        <v>2</v>
      </c>
      <c r="K217">
        <f t="shared" si="32"/>
        <v>1.1472026904398771</v>
      </c>
      <c r="L217">
        <f t="shared" si="33"/>
        <v>1.189207115002721</v>
      </c>
      <c r="M217">
        <f t="shared" si="34"/>
        <v>1.3160740129524926</v>
      </c>
      <c r="N217">
        <f t="shared" si="35"/>
        <v>1.4142135623730949</v>
      </c>
      <c r="O217">
        <f>VLOOKUP(A217,site_data_desc!$A$2:$M$380,3,0)</f>
        <v>0</v>
      </c>
      <c r="P217">
        <f>VLOOKUP(A217,site_data_desc!$A$2:$M$380,4,0)</f>
        <v>4.5903801999999999E-3</v>
      </c>
      <c r="Q217">
        <f>VLOOKUP(A217,site_data_desc!$A$2:$M$380,5,0)</f>
        <v>15.427899999999999</v>
      </c>
      <c r="R217">
        <f>VLOOKUP(A217,site_data_desc!$A$2:$M$380,6,0)</f>
        <v>13.2768</v>
      </c>
      <c r="S217">
        <f>VLOOKUP(A217,site_data_desc!$A$2:$M$380,7,0)</f>
        <v>1</v>
      </c>
      <c r="T217">
        <f>VLOOKUP(A217,site_data_desc!$A$2:$M$380,8,0)</f>
        <v>1.967E-2</v>
      </c>
      <c r="U217">
        <f>VLOOKUP(A217,site_data_desc!$A$2:$M$380,9,0)</f>
        <v>2.5499999999999998E-2</v>
      </c>
      <c r="V217">
        <f>VLOOKUP(A217,site_data_desc!$A$2:$M$380,10,0)</f>
        <v>1</v>
      </c>
      <c r="W217">
        <f>VLOOKUP(A217,site_data_desc!$A$2:$M$380,11,0)</f>
        <v>0</v>
      </c>
      <c r="X217">
        <f>VLOOKUP(A217,site_data_desc!$A$2:$M$380,12,0)</f>
        <v>0</v>
      </c>
      <c r="Y217">
        <f>VLOOKUP(A217,site_data_desc!$A$2:$M$380,13,0)</f>
        <v>0</v>
      </c>
      <c r="Z217" s="1">
        <f t="shared" si="36"/>
        <v>0.70096905132025733</v>
      </c>
      <c r="AA217" s="1" t="str">
        <f t="shared" si="37"/>
        <v>51-75% increase</v>
      </c>
      <c r="AB217" s="3">
        <f t="shared" si="38"/>
        <v>3</v>
      </c>
      <c r="AC217">
        <f t="shared" si="39"/>
        <v>1</v>
      </c>
    </row>
    <row r="218" spans="1:29" x14ac:dyDescent="0.3">
      <c r="A218" t="s">
        <v>223</v>
      </c>
      <c r="B218" s="1">
        <f>VLOOKUP(A218,welfare_data!$A$1:$C$379,2,0)</f>
        <v>4129340.6074199998</v>
      </c>
      <c r="C218" s="1">
        <f>VLOOKUP(A218,welfare_data!$A$1:$C$379,3,0)</f>
        <v>3695698.5479700002</v>
      </c>
      <c r="D218" t="s">
        <v>376</v>
      </c>
      <c r="E218">
        <v>24.408000000000001</v>
      </c>
      <c r="F218">
        <v>57.262</v>
      </c>
      <c r="G218" t="str">
        <f t="shared" si="30"/>
        <v>3,000,000 - 10,000,000</v>
      </c>
      <c r="H218" t="str">
        <f t="shared" si="30"/>
        <v>3,000,000 - 10,000,000</v>
      </c>
      <c r="I218">
        <f t="shared" si="31"/>
        <v>3</v>
      </c>
      <c r="J218">
        <f t="shared" si="31"/>
        <v>3</v>
      </c>
      <c r="K218">
        <f t="shared" si="32"/>
        <v>1.5098036484771051</v>
      </c>
      <c r="L218">
        <f t="shared" si="33"/>
        <v>1.6817928305074288</v>
      </c>
      <c r="M218">
        <f t="shared" si="34"/>
        <v>1.5098036484771051</v>
      </c>
      <c r="N218">
        <f t="shared" si="35"/>
        <v>1.6817928305074288</v>
      </c>
      <c r="O218">
        <f>VLOOKUP(A218,site_data_desc!$A$2:$M$380,3,0)</f>
        <v>1</v>
      </c>
      <c r="P218">
        <f>VLOOKUP(A218,site_data_desc!$A$2:$M$380,4,0)</f>
        <v>0.13365299999999999</v>
      </c>
      <c r="Q218">
        <f>VLOOKUP(A218,site_data_desc!$A$2:$M$380,5,0)</f>
        <v>61.840401</v>
      </c>
      <c r="R218">
        <f>VLOOKUP(A218,site_data_desc!$A$2:$M$380,6,0)</f>
        <v>36.873699000000002</v>
      </c>
      <c r="S218">
        <f>VLOOKUP(A218,site_data_desc!$A$2:$M$380,7,0)</f>
        <v>1</v>
      </c>
      <c r="T218">
        <f>VLOOKUP(A218,site_data_desc!$A$2:$M$380,8,0)</f>
        <v>1.1599999999999999E-2</v>
      </c>
      <c r="U218">
        <f>VLOOKUP(A218,site_data_desc!$A$2:$M$380,9,0)</f>
        <v>0.01</v>
      </c>
      <c r="V218">
        <f>VLOOKUP(A218,site_data_desc!$A$2:$M$380,10,0)</f>
        <v>1</v>
      </c>
      <c r="W218">
        <f>VLOOKUP(A218,site_data_desc!$A$2:$M$380,11,0)</f>
        <v>0</v>
      </c>
      <c r="X218">
        <f>VLOOKUP(A218,site_data_desc!$A$2:$M$380,12,0)</f>
        <v>0</v>
      </c>
      <c r="Y218">
        <f>VLOOKUP(A218,site_data_desc!$A$2:$M$380,13,0)</f>
        <v>0</v>
      </c>
      <c r="Z218" s="1">
        <f t="shared" si="36"/>
        <v>-0.10501484393677515</v>
      </c>
      <c r="AA218" s="1" t="str">
        <f t="shared" si="37"/>
        <v>0-25% increase</v>
      </c>
      <c r="AB218" s="3">
        <f t="shared" si="38"/>
        <v>1</v>
      </c>
      <c r="AC218">
        <f t="shared" si="39"/>
        <v>0</v>
      </c>
    </row>
    <row r="219" spans="1:29" x14ac:dyDescent="0.3">
      <c r="A219" t="s">
        <v>224</v>
      </c>
      <c r="B219" s="1">
        <f>VLOOKUP(A219,welfare_data!$A$1:$C$379,2,0)</f>
        <v>1588045.39427</v>
      </c>
      <c r="C219" s="1">
        <f>VLOOKUP(A219,welfare_data!$A$1:$C$379,3,0)</f>
        <v>2912419.9246499999</v>
      </c>
      <c r="D219" t="s">
        <v>376</v>
      </c>
      <c r="E219">
        <v>23.37</v>
      </c>
      <c r="F219">
        <v>57.045000000000002</v>
      </c>
      <c r="G219" t="str">
        <f t="shared" si="30"/>
        <v>1,000,000 - 3,000,000</v>
      </c>
      <c r="H219" t="str">
        <f t="shared" si="30"/>
        <v>1,000,000 - 3,000,000</v>
      </c>
      <c r="I219">
        <f t="shared" si="31"/>
        <v>2</v>
      </c>
      <c r="J219">
        <f t="shared" si="31"/>
        <v>2</v>
      </c>
      <c r="K219">
        <f t="shared" si="32"/>
        <v>1.3160740129524926</v>
      </c>
      <c r="L219">
        <f t="shared" si="33"/>
        <v>1.4142135623730949</v>
      </c>
      <c r="M219">
        <f t="shared" si="34"/>
        <v>1.3160740129524926</v>
      </c>
      <c r="N219">
        <f t="shared" si="35"/>
        <v>1.4142135623730949</v>
      </c>
      <c r="O219">
        <f>VLOOKUP(A219,site_data_desc!$A$2:$M$380,3,0)</f>
        <v>0</v>
      </c>
      <c r="P219">
        <f>VLOOKUP(A219,site_data_desc!$A$2:$M$380,4,0)</f>
        <v>2.4000998999999999E-2</v>
      </c>
      <c r="Q219">
        <f>VLOOKUP(A219,site_data_desc!$A$2:$M$380,5,0)</f>
        <v>14.7829</v>
      </c>
      <c r="R219">
        <f>VLOOKUP(A219,site_data_desc!$A$2:$M$380,6,0)</f>
        <v>21.576599000000002</v>
      </c>
      <c r="S219">
        <f>VLOOKUP(A219,site_data_desc!$A$2:$M$380,7,0)</f>
        <v>2</v>
      </c>
      <c r="T219">
        <f>VLOOKUP(A219,site_data_desc!$A$2:$M$380,8,0)</f>
        <v>0.22519999999999998</v>
      </c>
      <c r="U219">
        <f>VLOOKUP(A219,site_data_desc!$A$2:$M$380,9,0)</f>
        <v>5.4200000000000005E-2</v>
      </c>
      <c r="V219">
        <f>VLOOKUP(A219,site_data_desc!$A$2:$M$380,10,0)</f>
        <v>0</v>
      </c>
      <c r="W219">
        <f>VLOOKUP(A219,site_data_desc!$A$2:$M$380,11,0)</f>
        <v>1</v>
      </c>
      <c r="X219">
        <f>VLOOKUP(A219,site_data_desc!$A$2:$M$380,12,0)</f>
        <v>0</v>
      </c>
      <c r="Y219">
        <f>VLOOKUP(A219,site_data_desc!$A$2:$M$380,13,0)</f>
        <v>0</v>
      </c>
      <c r="Z219" s="1">
        <f t="shared" si="36"/>
        <v>0.83396515940830174</v>
      </c>
      <c r="AA219" s="1" t="str">
        <f t="shared" si="37"/>
        <v>75-100% increase</v>
      </c>
      <c r="AB219" s="3">
        <f t="shared" si="38"/>
        <v>4</v>
      </c>
      <c r="AC219">
        <f t="shared" si="39"/>
        <v>0</v>
      </c>
    </row>
    <row r="220" spans="1:29" x14ac:dyDescent="0.3">
      <c r="A220" t="s">
        <v>225</v>
      </c>
      <c r="B220" s="1">
        <f>VLOOKUP(A220,welfare_data!$A$1:$C$379,2,0)</f>
        <v>124948.860029</v>
      </c>
      <c r="C220" s="1">
        <f>VLOOKUP(A220,welfare_data!$A$1:$C$379,3,0)</f>
        <v>213267.70016099999</v>
      </c>
      <c r="D220" t="s">
        <v>376</v>
      </c>
      <c r="E220">
        <v>23.236000000000001</v>
      </c>
      <c r="F220">
        <v>57.116</v>
      </c>
      <c r="G220" t="str">
        <f t="shared" si="30"/>
        <v>&lt; 1 million</v>
      </c>
      <c r="H220" t="str">
        <f t="shared" si="30"/>
        <v>&lt; 1 million</v>
      </c>
      <c r="I220">
        <f t="shared" si="31"/>
        <v>1</v>
      </c>
      <c r="J220">
        <f t="shared" si="31"/>
        <v>1</v>
      </c>
      <c r="K220">
        <f t="shared" si="32"/>
        <v>1.1472026904398771</v>
      </c>
      <c r="L220">
        <f t="shared" si="33"/>
        <v>1.189207115002721</v>
      </c>
      <c r="M220">
        <f t="shared" si="34"/>
        <v>1.1472026904398771</v>
      </c>
      <c r="N220">
        <f t="shared" si="35"/>
        <v>1.189207115002721</v>
      </c>
      <c r="O220">
        <f>VLOOKUP(A220,site_data_desc!$A$2:$M$380,3,0)</f>
        <v>0</v>
      </c>
      <c r="P220">
        <f>VLOOKUP(A220,site_data_desc!$A$2:$M$380,4,0)</f>
        <v>1.9912901E-2</v>
      </c>
      <c r="Q220">
        <f>VLOOKUP(A220,site_data_desc!$A$2:$M$380,5,0)</f>
        <v>30.852799999999998</v>
      </c>
      <c r="R220">
        <f>VLOOKUP(A220,site_data_desc!$A$2:$M$380,6,0)</f>
        <v>18.517299999999999</v>
      </c>
      <c r="S220">
        <f>VLOOKUP(A220,site_data_desc!$A$2:$M$380,7,0)</f>
        <v>1</v>
      </c>
      <c r="T220">
        <f>VLOOKUP(A220,site_data_desc!$A$2:$M$380,8,0)</f>
        <v>1.32E-2</v>
      </c>
      <c r="U220">
        <f>VLOOKUP(A220,site_data_desc!$A$2:$M$380,9,0)</f>
        <v>3.0000000000000001E-3</v>
      </c>
      <c r="V220">
        <f>VLOOKUP(A220,site_data_desc!$A$2:$M$380,10,0)</f>
        <v>1</v>
      </c>
      <c r="W220">
        <f>VLOOKUP(A220,site_data_desc!$A$2:$M$380,11,0)</f>
        <v>0</v>
      </c>
      <c r="X220">
        <f>VLOOKUP(A220,site_data_desc!$A$2:$M$380,12,0)</f>
        <v>0</v>
      </c>
      <c r="Y220">
        <f>VLOOKUP(A220,site_data_desc!$A$2:$M$380,13,0)</f>
        <v>0</v>
      </c>
      <c r="Z220" s="1">
        <f t="shared" si="36"/>
        <v>0.70683990323322377</v>
      </c>
      <c r="AA220" s="1" t="str">
        <f t="shared" si="37"/>
        <v>51-75% increase</v>
      </c>
      <c r="AB220" s="3">
        <f t="shared" si="38"/>
        <v>3</v>
      </c>
      <c r="AC220">
        <f t="shared" si="39"/>
        <v>1</v>
      </c>
    </row>
    <row r="221" spans="1:29" x14ac:dyDescent="0.3">
      <c r="A221" t="s">
        <v>226</v>
      </c>
      <c r="B221" s="1">
        <f>VLOOKUP(A221,welfare_data!$A$1:$C$379,2,0)</f>
        <v>186515.717351</v>
      </c>
      <c r="C221" s="1">
        <f>VLOOKUP(A221,welfare_data!$A$1:$C$379,3,0)</f>
        <v>362720.03911200003</v>
      </c>
      <c r="D221" t="s">
        <v>376</v>
      </c>
      <c r="E221">
        <v>23.428999999999899</v>
      </c>
      <c r="F221">
        <v>57.0369999999999</v>
      </c>
      <c r="G221" t="str">
        <f t="shared" si="30"/>
        <v>&lt; 1 million</v>
      </c>
      <c r="H221" t="str">
        <f t="shared" si="30"/>
        <v>&lt; 1 million</v>
      </c>
      <c r="I221">
        <f t="shared" si="31"/>
        <v>1</v>
      </c>
      <c r="J221">
        <f t="shared" si="31"/>
        <v>1</v>
      </c>
      <c r="K221">
        <f t="shared" si="32"/>
        <v>1.1472026904398771</v>
      </c>
      <c r="L221">
        <f t="shared" si="33"/>
        <v>1.189207115002721</v>
      </c>
      <c r="M221">
        <f t="shared" si="34"/>
        <v>1.1472026904398771</v>
      </c>
      <c r="N221">
        <f t="shared" si="35"/>
        <v>1.189207115002721</v>
      </c>
      <c r="O221">
        <f>VLOOKUP(A221,site_data_desc!$A$2:$M$380,3,0)</f>
        <v>0</v>
      </c>
      <c r="P221">
        <f>VLOOKUP(A221,site_data_desc!$A$2:$M$380,4,0)</f>
        <v>3.7357900000000001E-3</v>
      </c>
      <c r="Q221">
        <f>VLOOKUP(A221,site_data_desc!$A$2:$M$380,5,0)</f>
        <v>33.345799</v>
      </c>
      <c r="R221">
        <f>VLOOKUP(A221,site_data_desc!$A$2:$M$380,6,0)</f>
        <v>30.184999000000001</v>
      </c>
      <c r="S221">
        <f>VLOOKUP(A221,site_data_desc!$A$2:$M$380,7,0)</f>
        <v>2</v>
      </c>
      <c r="T221">
        <f>VLOOKUP(A221,site_data_desc!$A$2:$M$380,8,0)</f>
        <v>6.1700000000000005E-2</v>
      </c>
      <c r="U221">
        <f>VLOOKUP(A221,site_data_desc!$A$2:$M$380,9,0)</f>
        <v>2.53E-2</v>
      </c>
      <c r="V221">
        <f>VLOOKUP(A221,site_data_desc!$A$2:$M$380,10,0)</f>
        <v>0</v>
      </c>
      <c r="W221">
        <f>VLOOKUP(A221,site_data_desc!$A$2:$M$380,11,0)</f>
        <v>1</v>
      </c>
      <c r="X221">
        <f>VLOOKUP(A221,site_data_desc!$A$2:$M$380,12,0)</f>
        <v>0</v>
      </c>
      <c r="Y221">
        <f>VLOOKUP(A221,site_data_desc!$A$2:$M$380,13,0)</f>
        <v>0</v>
      </c>
      <c r="Z221" s="1">
        <f t="shared" si="36"/>
        <v>0.94471567470855455</v>
      </c>
      <c r="AA221" s="1" t="str">
        <f t="shared" si="37"/>
        <v>75-100% increase</v>
      </c>
      <c r="AB221" s="3">
        <f t="shared" si="38"/>
        <v>4</v>
      </c>
      <c r="AC221">
        <f t="shared" si="39"/>
        <v>0</v>
      </c>
    </row>
    <row r="222" spans="1:29" x14ac:dyDescent="0.3">
      <c r="A222" t="s">
        <v>203</v>
      </c>
      <c r="B222" s="1">
        <f>VLOOKUP(A222,welfare_data!$A$1:$C$379,2,0)</f>
        <v>930939.44459700002</v>
      </c>
      <c r="C222" s="1">
        <f>VLOOKUP(A222,welfare_data!$A$1:$C$379,3,0)</f>
        <v>1191441.675818</v>
      </c>
      <c r="D222" t="s">
        <v>377</v>
      </c>
      <c r="E222">
        <v>21.085999999999899</v>
      </c>
      <c r="F222">
        <v>55.732999999999898</v>
      </c>
      <c r="G222" t="str">
        <f t="shared" si="30"/>
        <v>&lt; 1 million</v>
      </c>
      <c r="H222" t="str">
        <f t="shared" si="30"/>
        <v>1,000,000 - 3,000,000</v>
      </c>
      <c r="I222">
        <f t="shared" si="31"/>
        <v>1</v>
      </c>
      <c r="J222">
        <f t="shared" si="31"/>
        <v>2</v>
      </c>
      <c r="K222">
        <f t="shared" si="32"/>
        <v>1.1472026904398771</v>
      </c>
      <c r="L222">
        <f t="shared" si="33"/>
        <v>1.189207115002721</v>
      </c>
      <c r="M222">
        <f t="shared" si="34"/>
        <v>1.3160740129524926</v>
      </c>
      <c r="N222">
        <f t="shared" si="35"/>
        <v>1.4142135623730949</v>
      </c>
      <c r="O222">
        <f>VLOOKUP(A222,site_data_desc!$A$2:$M$380,3,0)</f>
        <v>0</v>
      </c>
      <c r="P222">
        <f>VLOOKUP(A222,site_data_desc!$A$2:$M$380,4,0)</f>
        <v>1.4702599999999999</v>
      </c>
      <c r="Q222">
        <f>VLOOKUP(A222,site_data_desc!$A$2:$M$380,5,0)</f>
        <v>1961.4301</v>
      </c>
      <c r="R222">
        <f>VLOOKUP(A222,site_data_desc!$A$2:$M$380,6,0)</f>
        <v>1192.26</v>
      </c>
      <c r="S222">
        <f>VLOOKUP(A222,site_data_desc!$A$2:$M$380,7,0)</f>
        <v>1</v>
      </c>
      <c r="T222">
        <f>VLOOKUP(A222,site_data_desc!$A$2:$M$380,8,0)</f>
        <v>1E-3</v>
      </c>
      <c r="U222">
        <f>VLOOKUP(A222,site_data_desc!$A$2:$M$380,9,0)</f>
        <v>1E-3</v>
      </c>
      <c r="V222">
        <f>VLOOKUP(A222,site_data_desc!$A$2:$M$380,10,0)</f>
        <v>1</v>
      </c>
      <c r="W222">
        <f>VLOOKUP(A222,site_data_desc!$A$2:$M$380,11,0)</f>
        <v>0</v>
      </c>
      <c r="X222">
        <f>VLOOKUP(A222,site_data_desc!$A$2:$M$380,12,0)</f>
        <v>0</v>
      </c>
      <c r="Y222">
        <f>VLOOKUP(A222,site_data_desc!$A$2:$M$380,13,0)</f>
        <v>0</v>
      </c>
      <c r="Z222" s="1">
        <f t="shared" si="36"/>
        <v>0.27982725700678668</v>
      </c>
      <c r="AA222" s="1" t="str">
        <f t="shared" si="37"/>
        <v>26-50% increase</v>
      </c>
      <c r="AB222" s="3">
        <f t="shared" si="38"/>
        <v>2</v>
      </c>
      <c r="AC222">
        <f t="shared" si="39"/>
        <v>1</v>
      </c>
    </row>
    <row r="223" spans="1:29" x14ac:dyDescent="0.3">
      <c r="A223" t="s">
        <v>204</v>
      </c>
      <c r="B223" s="1">
        <f>VLOOKUP(A223,welfare_data!$A$1:$C$379,2,0)</f>
        <v>28472979.695999999</v>
      </c>
      <c r="C223" s="1">
        <f>VLOOKUP(A223,welfare_data!$A$1:$C$379,3,0)</f>
        <v>36562569.676090002</v>
      </c>
      <c r="D223" t="s">
        <v>377</v>
      </c>
      <c r="E223">
        <v>21.0979999999999</v>
      </c>
      <c r="F223">
        <v>55.704000000000001</v>
      </c>
      <c r="G223" t="str">
        <f t="shared" si="30"/>
        <v>10,000,000 - 30,000,000</v>
      </c>
      <c r="H223" t="str">
        <f t="shared" si="30"/>
        <v>30,000,000 - 70,000,000</v>
      </c>
      <c r="I223">
        <f t="shared" si="31"/>
        <v>4</v>
      </c>
      <c r="J223">
        <f t="shared" si="31"/>
        <v>5</v>
      </c>
      <c r="K223">
        <f t="shared" si="32"/>
        <v>1.7320508075688776</v>
      </c>
      <c r="L223">
        <f t="shared" si="33"/>
        <v>1.9999999999999996</v>
      </c>
      <c r="M223">
        <f t="shared" si="34"/>
        <v>1.9870133464215782</v>
      </c>
      <c r="N223">
        <f t="shared" si="35"/>
        <v>2.3784142300054416</v>
      </c>
      <c r="O223">
        <f>VLOOKUP(A223,site_data_desc!$A$2:$M$380,3,0)</f>
        <v>0</v>
      </c>
      <c r="P223">
        <f>VLOOKUP(A223,site_data_desc!$A$2:$M$380,4,0)</f>
        <v>2.3516699000000001</v>
      </c>
      <c r="Q223">
        <f>VLOOKUP(A223,site_data_desc!$A$2:$M$380,5,0)</f>
        <v>2577.8501000000001</v>
      </c>
      <c r="R223">
        <f>VLOOKUP(A223,site_data_desc!$A$2:$M$380,6,0)</f>
        <v>1123.77</v>
      </c>
      <c r="S223">
        <f>VLOOKUP(A223,site_data_desc!$A$2:$M$380,7,0)</f>
        <v>1</v>
      </c>
      <c r="T223">
        <f>VLOOKUP(A223,site_data_desc!$A$2:$M$380,8,0)</f>
        <v>1.8749999999999999E-2</v>
      </c>
      <c r="U223">
        <f>VLOOKUP(A223,site_data_desc!$A$2:$M$380,9,0)</f>
        <v>5.0000000000000001E-3</v>
      </c>
      <c r="V223">
        <f>VLOOKUP(A223,site_data_desc!$A$2:$M$380,10,0)</f>
        <v>1</v>
      </c>
      <c r="W223">
        <f>VLOOKUP(A223,site_data_desc!$A$2:$M$380,11,0)</f>
        <v>0</v>
      </c>
      <c r="X223">
        <f>VLOOKUP(A223,site_data_desc!$A$2:$M$380,12,0)</f>
        <v>0</v>
      </c>
      <c r="Y223">
        <f>VLOOKUP(A223,site_data_desc!$A$2:$M$380,13,0)</f>
        <v>0</v>
      </c>
      <c r="Z223" s="1">
        <f t="shared" si="36"/>
        <v>0.28411462609325933</v>
      </c>
      <c r="AA223" s="1" t="str">
        <f t="shared" si="37"/>
        <v>26-50% increase</v>
      </c>
      <c r="AB223" s="3">
        <f t="shared" si="38"/>
        <v>2</v>
      </c>
      <c r="AC223">
        <f t="shared" si="39"/>
        <v>1</v>
      </c>
    </row>
    <row r="224" spans="1:29" x14ac:dyDescent="0.3">
      <c r="A224" t="s">
        <v>205</v>
      </c>
      <c r="B224" s="1">
        <f>VLOOKUP(A224,welfare_data!$A$1:$C$379,2,0)</f>
        <v>5490491.9029099997</v>
      </c>
      <c r="C224" s="1">
        <f>VLOOKUP(A224,welfare_data!$A$1:$C$379,3,0)</f>
        <v>3378644.3436580002</v>
      </c>
      <c r="D224" t="s">
        <v>377</v>
      </c>
      <c r="E224">
        <v>20.9849999999999</v>
      </c>
      <c r="F224">
        <v>55.316000000000003</v>
      </c>
      <c r="G224" t="str">
        <f t="shared" si="30"/>
        <v>3,000,000 - 10,000,000</v>
      </c>
      <c r="H224" t="str">
        <f t="shared" si="30"/>
        <v>3,000,000 - 10,000,000</v>
      </c>
      <c r="I224">
        <f t="shared" si="31"/>
        <v>3</v>
      </c>
      <c r="J224">
        <f t="shared" si="31"/>
        <v>3</v>
      </c>
      <c r="K224">
        <f t="shared" si="32"/>
        <v>1.5098036484771051</v>
      </c>
      <c r="L224">
        <f t="shared" si="33"/>
        <v>1.6817928305074288</v>
      </c>
      <c r="M224">
        <f t="shared" si="34"/>
        <v>1.5098036484771051</v>
      </c>
      <c r="N224">
        <f t="shared" si="35"/>
        <v>1.6817928305074288</v>
      </c>
      <c r="O224">
        <f>VLOOKUP(A224,site_data_desc!$A$2:$M$380,3,0)</f>
        <v>1</v>
      </c>
      <c r="P224">
        <f>VLOOKUP(A224,site_data_desc!$A$2:$M$380,4,0)</f>
        <v>5.6451301999999995E-2</v>
      </c>
      <c r="Q224">
        <f>VLOOKUP(A224,site_data_desc!$A$2:$M$380,5,0)</f>
        <v>22.597200000000001</v>
      </c>
      <c r="R224">
        <f>VLOOKUP(A224,site_data_desc!$A$2:$M$380,6,0)</f>
        <v>20.086599</v>
      </c>
      <c r="S224">
        <f>VLOOKUP(A224,site_data_desc!$A$2:$M$380,7,0)</f>
        <v>1</v>
      </c>
      <c r="T224">
        <f>VLOOKUP(A224,site_data_desc!$A$2:$M$380,8,0)</f>
        <v>7.7499999999999999E-3</v>
      </c>
      <c r="U224">
        <f>VLOOKUP(A224,site_data_desc!$A$2:$M$380,9,0)</f>
        <v>2.8799999999999997E-3</v>
      </c>
      <c r="V224">
        <f>VLOOKUP(A224,site_data_desc!$A$2:$M$380,10,0)</f>
        <v>1</v>
      </c>
      <c r="W224">
        <f>VLOOKUP(A224,site_data_desc!$A$2:$M$380,11,0)</f>
        <v>0</v>
      </c>
      <c r="X224">
        <f>VLOOKUP(A224,site_data_desc!$A$2:$M$380,12,0)</f>
        <v>0</v>
      </c>
      <c r="Y224">
        <f>VLOOKUP(A224,site_data_desc!$A$2:$M$380,13,0)</f>
        <v>0</v>
      </c>
      <c r="Z224" s="1">
        <f t="shared" si="36"/>
        <v>-0.38463722314802162</v>
      </c>
      <c r="AA224" s="1" t="str">
        <f t="shared" si="37"/>
        <v>0-25% increase</v>
      </c>
      <c r="AB224" s="3">
        <f t="shared" si="38"/>
        <v>1</v>
      </c>
      <c r="AC224">
        <f t="shared" si="39"/>
        <v>0</v>
      </c>
    </row>
    <row r="225" spans="1:29" x14ac:dyDescent="0.3">
      <c r="A225" t="s">
        <v>206</v>
      </c>
      <c r="B225" s="1">
        <f>VLOOKUP(A225,welfare_data!$A$1:$C$379,2,0)</f>
        <v>2155093.6789199999</v>
      </c>
      <c r="C225" s="1">
        <f>VLOOKUP(A225,welfare_data!$A$1:$C$379,3,0)</f>
        <v>2772098.7531559998</v>
      </c>
      <c r="D225" t="s">
        <v>377</v>
      </c>
      <c r="E225">
        <v>21.056000000000001</v>
      </c>
      <c r="F225">
        <v>55.4209999999999</v>
      </c>
      <c r="G225" t="str">
        <f t="shared" si="30"/>
        <v>1,000,000 - 3,000,000</v>
      </c>
      <c r="H225" t="str">
        <f t="shared" si="30"/>
        <v>1,000,000 - 3,000,000</v>
      </c>
      <c r="I225">
        <f t="shared" si="31"/>
        <v>2</v>
      </c>
      <c r="J225">
        <f t="shared" si="31"/>
        <v>2</v>
      </c>
      <c r="K225">
        <f t="shared" si="32"/>
        <v>1.3160740129524926</v>
      </c>
      <c r="L225">
        <f t="shared" si="33"/>
        <v>1.4142135623730949</v>
      </c>
      <c r="M225">
        <f t="shared" si="34"/>
        <v>1.3160740129524926</v>
      </c>
      <c r="N225">
        <f t="shared" si="35"/>
        <v>1.4142135623730949</v>
      </c>
      <c r="O225">
        <f>VLOOKUP(A225,site_data_desc!$A$2:$M$380,3,0)</f>
        <v>0</v>
      </c>
      <c r="P225">
        <f>VLOOKUP(A225,site_data_desc!$A$2:$M$380,4,0)</f>
        <v>1.1686400000000001E-2</v>
      </c>
      <c r="Q225">
        <f>VLOOKUP(A225,site_data_desc!$A$2:$M$380,5,0)</f>
        <v>11.9779</v>
      </c>
      <c r="R225">
        <f>VLOOKUP(A225,site_data_desc!$A$2:$M$380,6,0)</f>
        <v>6.6992301999999997</v>
      </c>
      <c r="S225">
        <f>VLOOKUP(A225,site_data_desc!$A$2:$M$380,7,0)</f>
        <v>1</v>
      </c>
      <c r="T225">
        <f>VLOOKUP(A225,site_data_desc!$A$2:$M$380,8,0)</f>
        <v>9.130000000000001E-3</v>
      </c>
      <c r="U225">
        <f>VLOOKUP(A225,site_data_desc!$A$2:$M$380,9,0)</f>
        <v>3.2499999999999999E-3</v>
      </c>
      <c r="V225">
        <f>VLOOKUP(A225,site_data_desc!$A$2:$M$380,10,0)</f>
        <v>1</v>
      </c>
      <c r="W225">
        <f>VLOOKUP(A225,site_data_desc!$A$2:$M$380,11,0)</f>
        <v>0</v>
      </c>
      <c r="X225">
        <f>VLOOKUP(A225,site_data_desc!$A$2:$M$380,12,0)</f>
        <v>0</v>
      </c>
      <c r="Y225">
        <f>VLOOKUP(A225,site_data_desc!$A$2:$M$380,13,0)</f>
        <v>0</v>
      </c>
      <c r="Z225" s="1">
        <f t="shared" si="36"/>
        <v>0.28630081386773165</v>
      </c>
      <c r="AA225" s="1" t="str">
        <f t="shared" si="37"/>
        <v>26-50% increase</v>
      </c>
      <c r="AB225" s="3">
        <f t="shared" si="38"/>
        <v>2</v>
      </c>
      <c r="AC225">
        <f t="shared" si="39"/>
        <v>1</v>
      </c>
    </row>
    <row r="226" spans="1:29" x14ac:dyDescent="0.3">
      <c r="A226" t="s">
        <v>207</v>
      </c>
      <c r="B226" s="1">
        <f>VLOOKUP(A226,welfare_data!$A$1:$C$379,2,0)</f>
        <v>1963091.31281</v>
      </c>
      <c r="C226" s="1">
        <f>VLOOKUP(A226,welfare_data!$A$1:$C$379,3,0)</f>
        <v>1213040.9222579999</v>
      </c>
      <c r="D226" t="s">
        <v>377</v>
      </c>
      <c r="E226">
        <v>21.0979999999999</v>
      </c>
      <c r="F226">
        <v>55.5399999999999</v>
      </c>
      <c r="G226" t="str">
        <f t="shared" si="30"/>
        <v>1,000,000 - 3,000,000</v>
      </c>
      <c r="H226" t="str">
        <f t="shared" si="30"/>
        <v>1,000,000 - 3,000,000</v>
      </c>
      <c r="I226">
        <f t="shared" si="31"/>
        <v>2</v>
      </c>
      <c r="J226">
        <f t="shared" si="31"/>
        <v>2</v>
      </c>
      <c r="K226">
        <f t="shared" si="32"/>
        <v>1.3160740129524926</v>
      </c>
      <c r="L226">
        <f t="shared" si="33"/>
        <v>1.4142135623730949</v>
      </c>
      <c r="M226">
        <f t="shared" si="34"/>
        <v>1.3160740129524926</v>
      </c>
      <c r="N226">
        <f t="shared" si="35"/>
        <v>1.4142135623730949</v>
      </c>
      <c r="O226">
        <f>VLOOKUP(A226,site_data_desc!$A$2:$M$380,3,0)</f>
        <v>1</v>
      </c>
      <c r="P226">
        <f>VLOOKUP(A226,site_data_desc!$A$2:$M$380,4,0)</f>
        <v>2.4990399999999999E-2</v>
      </c>
      <c r="Q226">
        <f>VLOOKUP(A226,site_data_desc!$A$2:$M$380,5,0)</f>
        <v>10.542299999999999</v>
      </c>
      <c r="R226">
        <f>VLOOKUP(A226,site_data_desc!$A$2:$M$380,6,0)</f>
        <v>9.1862001000000006</v>
      </c>
      <c r="S226">
        <f>VLOOKUP(A226,site_data_desc!$A$2:$M$380,7,0)</f>
        <v>1</v>
      </c>
      <c r="T226">
        <f>VLOOKUP(A226,site_data_desc!$A$2:$M$380,8,0)</f>
        <v>1.158E-2</v>
      </c>
      <c r="U226">
        <f>VLOOKUP(A226,site_data_desc!$A$2:$M$380,9,0)</f>
        <v>4.13E-3</v>
      </c>
      <c r="V226">
        <f>VLOOKUP(A226,site_data_desc!$A$2:$M$380,10,0)</f>
        <v>1</v>
      </c>
      <c r="W226">
        <f>VLOOKUP(A226,site_data_desc!$A$2:$M$380,11,0)</f>
        <v>0</v>
      </c>
      <c r="X226">
        <f>VLOOKUP(A226,site_data_desc!$A$2:$M$380,12,0)</f>
        <v>0</v>
      </c>
      <c r="Y226">
        <f>VLOOKUP(A226,site_data_desc!$A$2:$M$380,13,0)</f>
        <v>0</v>
      </c>
      <c r="Z226" s="1">
        <f t="shared" si="36"/>
        <v>-0.38207616001232575</v>
      </c>
      <c r="AA226" s="1" t="str">
        <f t="shared" si="37"/>
        <v>0-25% increase</v>
      </c>
      <c r="AB226" s="3">
        <f t="shared" si="38"/>
        <v>1</v>
      </c>
      <c r="AC226">
        <f t="shared" si="39"/>
        <v>0</v>
      </c>
    </row>
    <row r="227" spans="1:29" x14ac:dyDescent="0.3">
      <c r="A227" t="s">
        <v>208</v>
      </c>
      <c r="B227" s="1">
        <f>VLOOKUP(A227,welfare_data!$A$1:$C$379,2,0)</f>
        <v>19654527.314100001</v>
      </c>
      <c r="C227" s="1">
        <f>VLOOKUP(A227,welfare_data!$A$1:$C$379,3,0)</f>
        <v>25167291.836929999</v>
      </c>
      <c r="D227" t="s">
        <v>377</v>
      </c>
      <c r="E227">
        <v>21.071000000000002</v>
      </c>
      <c r="F227">
        <v>56.021000000000001</v>
      </c>
      <c r="G227" t="str">
        <f t="shared" si="30"/>
        <v>10,000,000 - 30,000,000</v>
      </c>
      <c r="H227" t="str">
        <f t="shared" si="30"/>
        <v>10,000,000 - 30,000,000</v>
      </c>
      <c r="I227">
        <f t="shared" si="31"/>
        <v>4</v>
      </c>
      <c r="J227">
        <f t="shared" si="31"/>
        <v>4</v>
      </c>
      <c r="K227">
        <f t="shared" si="32"/>
        <v>1.7320508075688776</v>
      </c>
      <c r="L227">
        <f t="shared" si="33"/>
        <v>1.9999999999999996</v>
      </c>
      <c r="M227">
        <f t="shared" si="34"/>
        <v>1.7320508075688776</v>
      </c>
      <c r="N227">
        <f t="shared" si="35"/>
        <v>1.9999999999999996</v>
      </c>
      <c r="O227">
        <f>VLOOKUP(A227,site_data_desc!$A$2:$M$380,3,0)</f>
        <v>0</v>
      </c>
      <c r="P227">
        <f>VLOOKUP(A227,site_data_desc!$A$2:$M$380,4,0)</f>
        <v>0.15170699999999998</v>
      </c>
      <c r="Q227">
        <f>VLOOKUP(A227,site_data_desc!$A$2:$M$380,5,0)</f>
        <v>72.496903000000003</v>
      </c>
      <c r="R227">
        <f>VLOOKUP(A227,site_data_desc!$A$2:$M$380,6,0)</f>
        <v>48.936298000000001</v>
      </c>
      <c r="S227">
        <f>VLOOKUP(A227,site_data_desc!$A$2:$M$380,7,0)</f>
        <v>1</v>
      </c>
      <c r="T227">
        <f>VLOOKUP(A227,site_data_desc!$A$2:$M$380,8,0)</f>
        <v>2.5399999999999999E-2</v>
      </c>
      <c r="U227">
        <f>VLOOKUP(A227,site_data_desc!$A$2:$M$380,9,0)</f>
        <v>1.1900000000000001E-2</v>
      </c>
      <c r="V227">
        <f>VLOOKUP(A227,site_data_desc!$A$2:$M$380,10,0)</f>
        <v>1</v>
      </c>
      <c r="W227">
        <f>VLOOKUP(A227,site_data_desc!$A$2:$M$380,11,0)</f>
        <v>0</v>
      </c>
      <c r="X227">
        <f>VLOOKUP(A227,site_data_desc!$A$2:$M$380,12,0)</f>
        <v>0</v>
      </c>
      <c r="Y227">
        <f>VLOOKUP(A227,site_data_desc!$A$2:$M$380,13,0)</f>
        <v>0</v>
      </c>
      <c r="Z227" s="1">
        <f t="shared" si="36"/>
        <v>0.28048319019482015</v>
      </c>
      <c r="AA227" s="1" t="str">
        <f t="shared" si="37"/>
        <v>26-50% increase</v>
      </c>
      <c r="AB227" s="3">
        <f t="shared" si="38"/>
        <v>2</v>
      </c>
      <c r="AC227">
        <f t="shared" si="39"/>
        <v>1</v>
      </c>
    </row>
    <row r="228" spans="1:29" x14ac:dyDescent="0.3">
      <c r="A228" t="s">
        <v>209</v>
      </c>
      <c r="B228" s="1">
        <f>VLOOKUP(A228,welfare_data!$A$1:$C$379,2,0)</f>
        <v>89672875.700800002</v>
      </c>
      <c r="C228" s="1">
        <f>VLOOKUP(A228,welfare_data!$A$1:$C$379,3,0)</f>
        <v>115838038.42550001</v>
      </c>
      <c r="D228" t="s">
        <v>377</v>
      </c>
      <c r="E228">
        <v>21.055</v>
      </c>
      <c r="F228">
        <v>55.924999999999898</v>
      </c>
      <c r="G228" t="str">
        <f t="shared" si="30"/>
        <v>70,000,000 - 150,000,000</v>
      </c>
      <c r="H228" t="str">
        <f t="shared" si="30"/>
        <v>70,000,000 - 150,000,000</v>
      </c>
      <c r="I228">
        <f t="shared" si="31"/>
        <v>6</v>
      </c>
      <c r="J228">
        <f t="shared" si="31"/>
        <v>6</v>
      </c>
      <c r="K228">
        <f t="shared" si="32"/>
        <v>2.2795070569547784</v>
      </c>
      <c r="L228">
        <f t="shared" si="33"/>
        <v>2.8284271247461894</v>
      </c>
      <c r="M228">
        <f t="shared" si="34"/>
        <v>2.2795070569547784</v>
      </c>
      <c r="N228">
        <f t="shared" si="35"/>
        <v>2.8284271247461894</v>
      </c>
      <c r="O228">
        <f>VLOOKUP(A228,site_data_desc!$A$2:$M$380,3,0)</f>
        <v>0</v>
      </c>
      <c r="P228">
        <f>VLOOKUP(A228,site_data_desc!$A$2:$M$380,4,0)</f>
        <v>0.78487598000000003</v>
      </c>
      <c r="Q228">
        <f>VLOOKUP(A228,site_data_desc!$A$2:$M$380,5,0)</f>
        <v>266.54599000000002</v>
      </c>
      <c r="R228">
        <f>VLOOKUP(A228,site_data_desc!$A$2:$M$380,6,0)</f>
        <v>131.12</v>
      </c>
      <c r="S228">
        <f>VLOOKUP(A228,site_data_desc!$A$2:$M$380,7,0)</f>
        <v>1</v>
      </c>
      <c r="T228">
        <f>VLOOKUP(A228,site_data_desc!$A$2:$M$380,8,0)</f>
        <v>0.13850000000000001</v>
      </c>
      <c r="U228">
        <f>VLOOKUP(A228,site_data_desc!$A$2:$M$380,9,0)</f>
        <v>3.8299999999999994E-2</v>
      </c>
      <c r="V228">
        <f>VLOOKUP(A228,site_data_desc!$A$2:$M$380,10,0)</f>
        <v>1</v>
      </c>
      <c r="W228">
        <f>VLOOKUP(A228,site_data_desc!$A$2:$M$380,11,0)</f>
        <v>0</v>
      </c>
      <c r="X228">
        <f>VLOOKUP(A228,site_data_desc!$A$2:$M$380,12,0)</f>
        <v>0</v>
      </c>
      <c r="Y228">
        <f>VLOOKUP(A228,site_data_desc!$A$2:$M$380,13,0)</f>
        <v>0</v>
      </c>
      <c r="Z228" s="1">
        <f t="shared" si="36"/>
        <v>0.29178458391366807</v>
      </c>
      <c r="AA228" s="1" t="str">
        <f t="shared" si="37"/>
        <v>26-50% increase</v>
      </c>
      <c r="AB228" s="3">
        <f t="shared" si="38"/>
        <v>2</v>
      </c>
      <c r="AC228">
        <f t="shared" si="39"/>
        <v>1</v>
      </c>
    </row>
    <row r="229" spans="1:29" x14ac:dyDescent="0.3">
      <c r="A229" t="s">
        <v>227</v>
      </c>
      <c r="B229" s="1">
        <f>VLOOKUP(A229,welfare_data!$A$1:$C$379,2,0)</f>
        <v>30270952.991080001</v>
      </c>
      <c r="C229" s="1">
        <f>VLOOKUP(A229,welfare_data!$A$1:$C$379,3,0)</f>
        <v>27277830.401758</v>
      </c>
      <c r="D229" t="s">
        <v>378</v>
      </c>
      <c r="E229">
        <v>14.617000000000001</v>
      </c>
      <c r="F229">
        <v>53.651000000000003</v>
      </c>
      <c r="G229" t="str">
        <f t="shared" si="30"/>
        <v>30,000,000 - 70,000,000</v>
      </c>
      <c r="H229" t="str">
        <f t="shared" si="30"/>
        <v>10,000,000 - 30,000,000</v>
      </c>
      <c r="I229">
        <f t="shared" si="31"/>
        <v>5</v>
      </c>
      <c r="J229">
        <f t="shared" si="31"/>
        <v>4</v>
      </c>
      <c r="K229">
        <f t="shared" si="32"/>
        <v>1.9870133464215782</v>
      </c>
      <c r="L229">
        <f t="shared" si="33"/>
        <v>2.3784142300054416</v>
      </c>
      <c r="M229">
        <f t="shared" si="34"/>
        <v>1.7320508075688776</v>
      </c>
      <c r="N229">
        <f t="shared" si="35"/>
        <v>1.9999999999999996</v>
      </c>
      <c r="O229">
        <f>VLOOKUP(A229,site_data_desc!$A$2:$M$380,3,0)</f>
        <v>1</v>
      </c>
      <c r="P229">
        <f>VLOOKUP(A229,site_data_desc!$A$2:$M$380,4,0)</f>
        <v>6.4246398999999996E-2</v>
      </c>
      <c r="Q229">
        <f>VLOOKUP(A229,site_data_desc!$A$2:$M$380,5,0)</f>
        <v>24.930401</v>
      </c>
      <c r="R229">
        <f>VLOOKUP(A229,site_data_desc!$A$2:$M$380,6,0)</f>
        <v>65.949898000000005</v>
      </c>
      <c r="S229">
        <f>VLOOKUP(A229,site_data_desc!$A$2:$M$380,7,0)</f>
        <v>1</v>
      </c>
      <c r="T229">
        <f>VLOOKUP(A229,site_data_desc!$A$2:$M$380,8,0)</f>
        <v>2.12E-2</v>
      </c>
      <c r="U229">
        <f>VLOOKUP(A229,site_data_desc!$A$2:$M$380,9,0)</f>
        <v>5.4000000000000003E-3</v>
      </c>
      <c r="V229">
        <f>VLOOKUP(A229,site_data_desc!$A$2:$M$380,10,0)</f>
        <v>1</v>
      </c>
      <c r="W229">
        <f>VLOOKUP(A229,site_data_desc!$A$2:$M$380,11,0)</f>
        <v>0</v>
      </c>
      <c r="X229">
        <f>VLOOKUP(A229,site_data_desc!$A$2:$M$380,12,0)</f>
        <v>0</v>
      </c>
      <c r="Y229">
        <f>VLOOKUP(A229,site_data_desc!$A$2:$M$380,13,0)</f>
        <v>0</v>
      </c>
      <c r="Z229" s="1">
        <f t="shared" si="36"/>
        <v>-9.88777125782591E-2</v>
      </c>
      <c r="AA229" s="1" t="str">
        <f t="shared" si="37"/>
        <v>0-25% increase</v>
      </c>
      <c r="AB229" s="3">
        <f t="shared" si="38"/>
        <v>1</v>
      </c>
      <c r="AC229">
        <f t="shared" si="39"/>
        <v>0</v>
      </c>
    </row>
    <row r="230" spans="1:29" x14ac:dyDescent="0.3">
      <c r="A230" t="s">
        <v>228</v>
      </c>
      <c r="B230" s="1">
        <f>VLOOKUP(A230,welfare_data!$A$1:$C$379,2,0)</f>
        <v>62091960.348990001</v>
      </c>
      <c r="C230" s="1">
        <f>VLOOKUP(A230,welfare_data!$A$1:$C$379,3,0)</f>
        <v>55835621.039779</v>
      </c>
      <c r="D230" t="s">
        <v>378</v>
      </c>
      <c r="E230">
        <v>14.9309999999999</v>
      </c>
      <c r="F230">
        <v>54.061999999999898</v>
      </c>
      <c r="G230" t="str">
        <f t="shared" si="30"/>
        <v>30,000,000 - 70,000,000</v>
      </c>
      <c r="H230" t="str">
        <f t="shared" si="30"/>
        <v>30,000,000 - 70,000,000</v>
      </c>
      <c r="I230">
        <f t="shared" si="31"/>
        <v>5</v>
      </c>
      <c r="J230">
        <f t="shared" si="31"/>
        <v>5</v>
      </c>
      <c r="K230">
        <f t="shared" si="32"/>
        <v>1.9870133464215782</v>
      </c>
      <c r="L230">
        <f t="shared" si="33"/>
        <v>2.3784142300054416</v>
      </c>
      <c r="M230">
        <f t="shared" si="34"/>
        <v>1.9870133464215782</v>
      </c>
      <c r="N230">
        <f t="shared" si="35"/>
        <v>2.3784142300054416</v>
      </c>
      <c r="O230">
        <f>VLOOKUP(A230,site_data_desc!$A$2:$M$380,3,0)</f>
        <v>1</v>
      </c>
      <c r="P230">
        <f>VLOOKUP(A230,site_data_desc!$A$2:$M$380,4,0)</f>
        <v>7.4200203000000006E-2</v>
      </c>
      <c r="Q230">
        <f>VLOOKUP(A230,site_data_desc!$A$2:$M$380,5,0)</f>
        <v>65.168403999999995</v>
      </c>
      <c r="R230">
        <f>VLOOKUP(A230,site_data_desc!$A$2:$M$380,6,0)</f>
        <v>52.446499000000003</v>
      </c>
      <c r="S230">
        <f>VLOOKUP(A230,site_data_desc!$A$2:$M$380,7,0)</f>
        <v>1</v>
      </c>
      <c r="T230">
        <f>VLOOKUP(A230,site_data_desc!$A$2:$M$380,8,0)</f>
        <v>3.0600000000000002E-2</v>
      </c>
      <c r="U230">
        <f>VLOOKUP(A230,site_data_desc!$A$2:$M$380,9,0)</f>
        <v>7.1300000000000001E-3</v>
      </c>
      <c r="V230">
        <f>VLOOKUP(A230,site_data_desc!$A$2:$M$380,10,0)</f>
        <v>1</v>
      </c>
      <c r="W230">
        <f>VLOOKUP(A230,site_data_desc!$A$2:$M$380,11,0)</f>
        <v>0</v>
      </c>
      <c r="X230">
        <f>VLOOKUP(A230,site_data_desc!$A$2:$M$380,12,0)</f>
        <v>0</v>
      </c>
      <c r="Y230">
        <f>VLOOKUP(A230,site_data_desc!$A$2:$M$380,13,0)</f>
        <v>0</v>
      </c>
      <c r="Z230" s="1">
        <f t="shared" si="36"/>
        <v>-0.10075924924977453</v>
      </c>
      <c r="AA230" s="1" t="str">
        <f t="shared" si="37"/>
        <v>0-25% increase</v>
      </c>
      <c r="AB230" s="3">
        <f t="shared" si="38"/>
        <v>1</v>
      </c>
      <c r="AC230">
        <f t="shared" si="39"/>
        <v>0</v>
      </c>
    </row>
    <row r="231" spans="1:29" x14ac:dyDescent="0.3">
      <c r="A231" t="s">
        <v>229</v>
      </c>
      <c r="B231" s="1">
        <f>VLOOKUP(A231,welfare_data!$A$1:$C$379,2,0)</f>
        <v>18907960.35438</v>
      </c>
      <c r="C231" s="1">
        <f>VLOOKUP(A231,welfare_data!$A$1:$C$379,3,0)</f>
        <v>17005899.281755999</v>
      </c>
      <c r="D231" t="s">
        <v>378</v>
      </c>
      <c r="E231">
        <v>14.991</v>
      </c>
      <c r="F231">
        <v>54.076999999999899</v>
      </c>
      <c r="G231" t="str">
        <f t="shared" si="30"/>
        <v>10,000,000 - 30,000,000</v>
      </c>
      <c r="H231" t="str">
        <f t="shared" si="30"/>
        <v>10,000,000 - 30,000,000</v>
      </c>
      <c r="I231">
        <f t="shared" si="31"/>
        <v>4</v>
      </c>
      <c r="J231">
        <f t="shared" si="31"/>
        <v>4</v>
      </c>
      <c r="K231">
        <f t="shared" si="32"/>
        <v>1.7320508075688776</v>
      </c>
      <c r="L231">
        <f t="shared" si="33"/>
        <v>1.9999999999999996</v>
      </c>
      <c r="M231">
        <f t="shared" si="34"/>
        <v>1.7320508075688776</v>
      </c>
      <c r="N231">
        <f t="shared" si="35"/>
        <v>1.9999999999999996</v>
      </c>
      <c r="O231">
        <f>VLOOKUP(A231,site_data_desc!$A$2:$M$380,3,0)</f>
        <v>1</v>
      </c>
      <c r="P231">
        <f>VLOOKUP(A231,site_data_desc!$A$2:$M$380,4,0)</f>
        <v>9.2632499999999993E-2</v>
      </c>
      <c r="Q231">
        <f>VLOOKUP(A231,site_data_desc!$A$2:$M$380,5,0)</f>
        <v>67.563903999999994</v>
      </c>
      <c r="R231">
        <f>VLOOKUP(A231,site_data_desc!$A$2:$M$380,6,0)</f>
        <v>43.087502000000001</v>
      </c>
      <c r="S231">
        <f>VLOOKUP(A231,site_data_desc!$A$2:$M$380,7,0)</f>
        <v>1</v>
      </c>
      <c r="T231">
        <f>VLOOKUP(A231,site_data_desc!$A$2:$M$380,8,0)</f>
        <v>5.0630000000000001E-2</v>
      </c>
      <c r="U231">
        <f>VLOOKUP(A231,site_data_desc!$A$2:$M$380,9,0)</f>
        <v>5.8700000000000002E-3</v>
      </c>
      <c r="V231">
        <f>VLOOKUP(A231,site_data_desc!$A$2:$M$380,10,0)</f>
        <v>1</v>
      </c>
      <c r="W231">
        <f>VLOOKUP(A231,site_data_desc!$A$2:$M$380,11,0)</f>
        <v>0</v>
      </c>
      <c r="X231">
        <f>VLOOKUP(A231,site_data_desc!$A$2:$M$380,12,0)</f>
        <v>0</v>
      </c>
      <c r="Y231">
        <f>VLOOKUP(A231,site_data_desc!$A$2:$M$380,13,0)</f>
        <v>0</v>
      </c>
      <c r="Z231" s="1">
        <f t="shared" si="36"/>
        <v>-0.10059578278010256</v>
      </c>
      <c r="AA231" s="1" t="str">
        <f t="shared" si="37"/>
        <v>0-25% increase</v>
      </c>
      <c r="AB231" s="3">
        <f t="shared" si="38"/>
        <v>1</v>
      </c>
      <c r="AC231">
        <f t="shared" si="39"/>
        <v>0</v>
      </c>
    </row>
    <row r="232" spans="1:29" x14ac:dyDescent="0.3">
      <c r="A232" t="s">
        <v>230</v>
      </c>
      <c r="B232" s="1">
        <f>VLOOKUP(A232,welfare_data!$A$1:$C$379,2,0)</f>
        <v>35161410.927759998</v>
      </c>
      <c r="C232" s="1">
        <f>VLOOKUP(A232,welfare_data!$A$1:$C$379,3,0)</f>
        <v>31601297.858502999</v>
      </c>
      <c r="D232" t="s">
        <v>378</v>
      </c>
      <c r="E232">
        <v>15.013</v>
      </c>
      <c r="F232">
        <v>54.082000000000001</v>
      </c>
      <c r="G232" t="str">
        <f t="shared" si="30"/>
        <v>30,000,000 - 70,000,000</v>
      </c>
      <c r="H232" t="str">
        <f t="shared" si="30"/>
        <v>30,000,000 - 70,000,000</v>
      </c>
      <c r="I232">
        <f t="shared" si="31"/>
        <v>5</v>
      </c>
      <c r="J232">
        <f t="shared" si="31"/>
        <v>5</v>
      </c>
      <c r="K232">
        <f t="shared" si="32"/>
        <v>1.9870133464215782</v>
      </c>
      <c r="L232">
        <f t="shared" si="33"/>
        <v>2.3784142300054416</v>
      </c>
      <c r="M232">
        <f t="shared" si="34"/>
        <v>1.9870133464215782</v>
      </c>
      <c r="N232">
        <f t="shared" si="35"/>
        <v>2.3784142300054416</v>
      </c>
      <c r="O232">
        <f>VLOOKUP(A232,site_data_desc!$A$2:$M$380,3,0)</f>
        <v>1</v>
      </c>
      <c r="P232">
        <f>VLOOKUP(A232,site_data_desc!$A$2:$M$380,4,0)</f>
        <v>9.5376602000000005E-2</v>
      </c>
      <c r="Q232">
        <f>VLOOKUP(A232,site_data_desc!$A$2:$M$380,5,0)</f>
        <v>71.483902</v>
      </c>
      <c r="R232">
        <f>VLOOKUP(A232,site_data_desc!$A$2:$M$380,6,0)</f>
        <v>42.081798999999997</v>
      </c>
      <c r="S232">
        <f>VLOOKUP(A232,site_data_desc!$A$2:$M$380,7,0)</f>
        <v>1</v>
      </c>
      <c r="T232">
        <f>VLOOKUP(A232,site_data_desc!$A$2:$M$380,8,0)</f>
        <v>4.5710000000000001E-2</v>
      </c>
      <c r="U232">
        <f>VLOOKUP(A232,site_data_desc!$A$2:$M$380,9,0)</f>
        <v>6.13E-3</v>
      </c>
      <c r="V232">
        <f>VLOOKUP(A232,site_data_desc!$A$2:$M$380,10,0)</f>
        <v>1</v>
      </c>
      <c r="W232">
        <f>VLOOKUP(A232,site_data_desc!$A$2:$M$380,11,0)</f>
        <v>0</v>
      </c>
      <c r="X232">
        <f>VLOOKUP(A232,site_data_desc!$A$2:$M$380,12,0)</f>
        <v>0</v>
      </c>
      <c r="Y232">
        <f>VLOOKUP(A232,site_data_desc!$A$2:$M$380,13,0)</f>
        <v>0</v>
      </c>
      <c r="Z232" s="1">
        <f t="shared" si="36"/>
        <v>-0.10125057485808349</v>
      </c>
      <c r="AA232" s="1" t="str">
        <f t="shared" si="37"/>
        <v>0-25% increase</v>
      </c>
      <c r="AB232" s="3">
        <f t="shared" si="38"/>
        <v>1</v>
      </c>
      <c r="AC232">
        <f t="shared" si="39"/>
        <v>0</v>
      </c>
    </row>
    <row r="233" spans="1:29" x14ac:dyDescent="0.3">
      <c r="A233" t="s">
        <v>231</v>
      </c>
      <c r="B233" s="1">
        <f>VLOOKUP(A233,welfare_data!$A$1:$C$379,2,0)</f>
        <v>8199501.1120210001</v>
      </c>
      <c r="C233" s="1">
        <f>VLOOKUP(A233,welfare_data!$A$1:$C$379,3,0)</f>
        <v>7366547.5204456002</v>
      </c>
      <c r="D233" t="s">
        <v>378</v>
      </c>
      <c r="E233">
        <v>15.082000000000001</v>
      </c>
      <c r="F233">
        <v>54.097000000000001</v>
      </c>
      <c r="G233" t="str">
        <f t="shared" si="30"/>
        <v>3,000,000 - 10,000,000</v>
      </c>
      <c r="H233" t="str">
        <f t="shared" si="30"/>
        <v>3,000,000 - 10,000,000</v>
      </c>
      <c r="I233">
        <f t="shared" si="31"/>
        <v>3</v>
      </c>
      <c r="J233">
        <f t="shared" si="31"/>
        <v>3</v>
      </c>
      <c r="K233">
        <f t="shared" si="32"/>
        <v>1.5098036484771051</v>
      </c>
      <c r="L233">
        <f t="shared" si="33"/>
        <v>1.6817928305074288</v>
      </c>
      <c r="M233">
        <f t="shared" si="34"/>
        <v>1.5098036484771051</v>
      </c>
      <c r="N233">
        <f t="shared" si="35"/>
        <v>1.6817928305074288</v>
      </c>
      <c r="O233">
        <f>VLOOKUP(A233,site_data_desc!$A$2:$M$380,3,0)</f>
        <v>1</v>
      </c>
      <c r="P233">
        <f>VLOOKUP(A233,site_data_desc!$A$2:$M$380,4,0)</f>
        <v>6.601570100000001E-2</v>
      </c>
      <c r="Q233">
        <f>VLOOKUP(A233,site_data_desc!$A$2:$M$380,5,0)</f>
        <v>39.521000000000001</v>
      </c>
      <c r="R233">
        <f>VLOOKUP(A233,site_data_desc!$A$2:$M$380,6,0)</f>
        <v>35.668799999999997</v>
      </c>
      <c r="S233">
        <f>VLOOKUP(A233,site_data_desc!$A$2:$M$380,7,0)</f>
        <v>1</v>
      </c>
      <c r="T233">
        <f>VLOOKUP(A233,site_data_desc!$A$2:$M$380,8,0)</f>
        <v>2.4E-2</v>
      </c>
      <c r="U233">
        <f>VLOOKUP(A233,site_data_desc!$A$2:$M$380,9,0)</f>
        <v>9.4999999999999998E-3</v>
      </c>
      <c r="V233">
        <f>VLOOKUP(A233,site_data_desc!$A$2:$M$380,10,0)</f>
        <v>1</v>
      </c>
      <c r="W233">
        <f>VLOOKUP(A233,site_data_desc!$A$2:$M$380,11,0)</f>
        <v>0</v>
      </c>
      <c r="X233">
        <f>VLOOKUP(A233,site_data_desc!$A$2:$M$380,12,0)</f>
        <v>0</v>
      </c>
      <c r="Y233">
        <f>VLOOKUP(A233,site_data_desc!$A$2:$M$380,13,0)</f>
        <v>0</v>
      </c>
      <c r="Z233" s="1">
        <f t="shared" si="36"/>
        <v>-0.10158588677477413</v>
      </c>
      <c r="AA233" s="1" t="str">
        <f t="shared" si="37"/>
        <v>0-25% increase</v>
      </c>
      <c r="AB233" s="3">
        <f t="shared" si="38"/>
        <v>1</v>
      </c>
      <c r="AC233">
        <f t="shared" si="39"/>
        <v>0</v>
      </c>
    </row>
    <row r="234" spans="1:29" x14ac:dyDescent="0.3">
      <c r="A234" t="s">
        <v>232</v>
      </c>
      <c r="B234" s="1">
        <f>VLOOKUP(A234,welfare_data!$A$1:$C$379,2,0)</f>
        <v>186603152.0138</v>
      </c>
      <c r="C234" s="1">
        <f>VLOOKUP(A234,welfare_data!$A$1:$C$379,3,0)</f>
        <v>166988719.15553999</v>
      </c>
      <c r="D234" t="s">
        <v>378</v>
      </c>
      <c r="E234">
        <v>15.288</v>
      </c>
      <c r="F234">
        <v>54.146999999999899</v>
      </c>
      <c r="G234" t="str">
        <f t="shared" si="30"/>
        <v>150,000,000 - 400,000,000</v>
      </c>
      <c r="H234" t="str">
        <f t="shared" si="30"/>
        <v>150,000,000 - 400,000,000</v>
      </c>
      <c r="I234">
        <f t="shared" si="31"/>
        <v>7</v>
      </c>
      <c r="J234">
        <f t="shared" si="31"/>
        <v>7</v>
      </c>
      <c r="K234">
        <f t="shared" si="32"/>
        <v>2.6150566286152079</v>
      </c>
      <c r="L234">
        <f t="shared" si="33"/>
        <v>3.3635856610148567</v>
      </c>
      <c r="M234">
        <f t="shared" si="34"/>
        <v>2.6150566286152079</v>
      </c>
      <c r="N234">
        <f t="shared" si="35"/>
        <v>3.3635856610148567</v>
      </c>
      <c r="O234">
        <f>VLOOKUP(A234,site_data_desc!$A$2:$M$380,3,0)</f>
        <v>1</v>
      </c>
      <c r="P234">
        <f>VLOOKUP(A234,site_data_desc!$A$2:$M$380,4,0)</f>
        <v>0.173127</v>
      </c>
      <c r="Q234">
        <f>VLOOKUP(A234,site_data_desc!$A$2:$M$380,5,0)</f>
        <v>90.138199</v>
      </c>
      <c r="R234">
        <f>VLOOKUP(A234,site_data_desc!$A$2:$M$380,6,0)</f>
        <v>91.525101000000006</v>
      </c>
      <c r="S234">
        <f>VLOOKUP(A234,site_data_desc!$A$2:$M$380,7,0)</f>
        <v>1</v>
      </c>
      <c r="T234">
        <f>VLOOKUP(A234,site_data_desc!$A$2:$M$380,8,0)</f>
        <v>3.04E-2</v>
      </c>
      <c r="U234">
        <f>VLOOKUP(A234,site_data_desc!$A$2:$M$380,9,0)</f>
        <v>8.199999999999999E-3</v>
      </c>
      <c r="V234">
        <f>VLOOKUP(A234,site_data_desc!$A$2:$M$380,10,0)</f>
        <v>1</v>
      </c>
      <c r="W234">
        <f>VLOOKUP(A234,site_data_desc!$A$2:$M$380,11,0)</f>
        <v>0</v>
      </c>
      <c r="X234">
        <f>VLOOKUP(A234,site_data_desc!$A$2:$M$380,12,0)</f>
        <v>0</v>
      </c>
      <c r="Y234">
        <f>VLOOKUP(A234,site_data_desc!$A$2:$M$380,13,0)</f>
        <v>0</v>
      </c>
      <c r="Z234" s="1">
        <f t="shared" si="36"/>
        <v>-0.10511308435352391</v>
      </c>
      <c r="AA234" s="1" t="str">
        <f t="shared" si="37"/>
        <v>0-25% increase</v>
      </c>
      <c r="AB234" s="3">
        <f t="shared" si="38"/>
        <v>1</v>
      </c>
      <c r="AC234">
        <f t="shared" si="39"/>
        <v>0</v>
      </c>
    </row>
    <row r="235" spans="1:29" x14ac:dyDescent="0.3">
      <c r="A235" t="s">
        <v>233</v>
      </c>
      <c r="B235" s="1">
        <f>VLOOKUP(A235,welfare_data!$A$1:$C$379,2,0)</f>
        <v>10766490.85299</v>
      </c>
      <c r="C235" s="1">
        <f>VLOOKUP(A235,welfare_data!$A$1:$C$379,3,0)</f>
        <v>9679982.9283687994</v>
      </c>
      <c r="D235" t="s">
        <v>378</v>
      </c>
      <c r="E235">
        <v>14.749000000000001</v>
      </c>
      <c r="F235">
        <v>54.026000000000003</v>
      </c>
      <c r="G235" t="str">
        <f t="shared" si="30"/>
        <v>10,000,000 - 30,000,000</v>
      </c>
      <c r="H235" t="str">
        <f t="shared" si="30"/>
        <v>3,000,000 - 10,000,000</v>
      </c>
      <c r="I235">
        <f t="shared" si="31"/>
        <v>4</v>
      </c>
      <c r="J235">
        <f t="shared" si="31"/>
        <v>3</v>
      </c>
      <c r="K235">
        <f t="shared" si="32"/>
        <v>1.7320508075688776</v>
      </c>
      <c r="L235">
        <f t="shared" si="33"/>
        <v>1.9999999999999996</v>
      </c>
      <c r="M235">
        <f t="shared" si="34"/>
        <v>1.5098036484771051</v>
      </c>
      <c r="N235">
        <f t="shared" si="35"/>
        <v>1.6817928305074288</v>
      </c>
      <c r="O235">
        <f>VLOOKUP(A235,site_data_desc!$A$2:$M$380,3,0)</f>
        <v>1</v>
      </c>
      <c r="P235">
        <f>VLOOKUP(A235,site_data_desc!$A$2:$M$380,4,0)</f>
        <v>0.19467500000000001</v>
      </c>
      <c r="Q235">
        <f>VLOOKUP(A235,site_data_desc!$A$2:$M$380,5,0)</f>
        <v>136.23399000000001</v>
      </c>
      <c r="R235">
        <f>VLOOKUP(A235,site_data_desc!$A$2:$M$380,6,0)</f>
        <v>100.342</v>
      </c>
      <c r="S235">
        <f>VLOOKUP(A235,site_data_desc!$A$2:$M$380,7,0)</f>
        <v>1</v>
      </c>
      <c r="T235">
        <f>VLOOKUP(A235,site_data_desc!$A$2:$M$380,8,0)</f>
        <v>3.4000000000000002E-2</v>
      </c>
      <c r="U235">
        <f>VLOOKUP(A235,site_data_desc!$A$2:$M$380,9,0)</f>
        <v>1.7999999999999999E-2</v>
      </c>
      <c r="V235">
        <f>VLOOKUP(A235,site_data_desc!$A$2:$M$380,10,0)</f>
        <v>1</v>
      </c>
      <c r="W235">
        <f>VLOOKUP(A235,site_data_desc!$A$2:$M$380,11,0)</f>
        <v>0</v>
      </c>
      <c r="X235">
        <f>VLOOKUP(A235,site_data_desc!$A$2:$M$380,12,0)</f>
        <v>0</v>
      </c>
      <c r="Y235">
        <f>VLOOKUP(A235,site_data_desc!$A$2:$M$380,13,0)</f>
        <v>0</v>
      </c>
      <c r="Z235" s="1">
        <f t="shared" si="36"/>
        <v>-0.10091569662360901</v>
      </c>
      <c r="AA235" s="1" t="str">
        <f t="shared" si="37"/>
        <v>0-25% increase</v>
      </c>
      <c r="AB235" s="3">
        <f t="shared" si="38"/>
        <v>1</v>
      </c>
      <c r="AC235">
        <f t="shared" si="39"/>
        <v>0</v>
      </c>
    </row>
    <row r="236" spans="1:29" x14ac:dyDescent="0.3">
      <c r="A236" t="s">
        <v>234</v>
      </c>
      <c r="B236" s="1">
        <f>VLOOKUP(A236,welfare_data!$A$1:$C$379,2,0)</f>
        <v>51566266.821510002</v>
      </c>
      <c r="C236" s="1">
        <f>VLOOKUP(A236,welfare_data!$A$1:$C$379,3,0)</f>
        <v>46288014.132140003</v>
      </c>
      <c r="D236" t="s">
        <v>378</v>
      </c>
      <c r="E236">
        <v>14.691000000000001</v>
      </c>
      <c r="F236">
        <v>54.009</v>
      </c>
      <c r="G236" t="str">
        <f t="shared" si="30"/>
        <v>30,000,000 - 70,000,000</v>
      </c>
      <c r="H236" t="str">
        <f t="shared" si="30"/>
        <v>30,000,000 - 70,000,000</v>
      </c>
      <c r="I236">
        <f t="shared" si="31"/>
        <v>5</v>
      </c>
      <c r="J236">
        <f t="shared" si="31"/>
        <v>5</v>
      </c>
      <c r="K236">
        <f t="shared" si="32"/>
        <v>1.9870133464215782</v>
      </c>
      <c r="L236">
        <f t="shared" si="33"/>
        <v>2.3784142300054416</v>
      </c>
      <c r="M236">
        <f t="shared" si="34"/>
        <v>1.9870133464215782</v>
      </c>
      <c r="N236">
        <f t="shared" si="35"/>
        <v>2.3784142300054416</v>
      </c>
      <c r="O236">
        <f>VLOOKUP(A236,site_data_desc!$A$2:$M$380,3,0)</f>
        <v>1</v>
      </c>
      <c r="P236">
        <f>VLOOKUP(A236,site_data_desc!$A$2:$M$380,4,0)</f>
        <v>8.5235100000000008E-2</v>
      </c>
      <c r="Q236">
        <f>VLOOKUP(A236,site_data_desc!$A$2:$M$380,5,0)</f>
        <v>89.857901999999996</v>
      </c>
      <c r="R236">
        <f>VLOOKUP(A236,site_data_desc!$A$2:$M$380,6,0)</f>
        <v>86.915801999999999</v>
      </c>
      <c r="S236">
        <f>VLOOKUP(A236,site_data_desc!$A$2:$M$380,7,0)</f>
        <v>1</v>
      </c>
      <c r="T236">
        <f>VLOOKUP(A236,site_data_desc!$A$2:$M$380,8,0)</f>
        <v>1.7999999999999999E-2</v>
      </c>
      <c r="U236">
        <f>VLOOKUP(A236,site_data_desc!$A$2:$M$380,9,0)</f>
        <v>1.4999999999999999E-2</v>
      </c>
      <c r="V236">
        <f>VLOOKUP(A236,site_data_desc!$A$2:$M$380,10,0)</f>
        <v>1</v>
      </c>
      <c r="W236">
        <f>VLOOKUP(A236,site_data_desc!$A$2:$M$380,11,0)</f>
        <v>0</v>
      </c>
      <c r="X236">
        <f>VLOOKUP(A236,site_data_desc!$A$2:$M$380,12,0)</f>
        <v>0</v>
      </c>
      <c r="Y236">
        <f>VLOOKUP(A236,site_data_desc!$A$2:$M$380,13,0)</f>
        <v>0</v>
      </c>
      <c r="Z236" s="1">
        <f t="shared" si="36"/>
        <v>-0.10235863510616333</v>
      </c>
      <c r="AA236" s="1" t="str">
        <f t="shared" si="37"/>
        <v>0-25% increase</v>
      </c>
      <c r="AB236" s="3">
        <f t="shared" si="38"/>
        <v>1</v>
      </c>
      <c r="AC236">
        <f t="shared" si="39"/>
        <v>0</v>
      </c>
    </row>
    <row r="237" spans="1:29" x14ac:dyDescent="0.3">
      <c r="A237" t="s">
        <v>235</v>
      </c>
      <c r="B237" s="1">
        <f>VLOOKUP(A237,welfare_data!$A$1:$C$379,2,0)</f>
        <v>65296098.096560001</v>
      </c>
      <c r="C237" s="1">
        <f>VLOOKUP(A237,welfare_data!$A$1:$C$379,3,0)</f>
        <v>58580263.884575002</v>
      </c>
      <c r="D237" t="s">
        <v>378</v>
      </c>
      <c r="E237">
        <v>14.804</v>
      </c>
      <c r="F237">
        <v>54.0369999999999</v>
      </c>
      <c r="G237" t="str">
        <f t="shared" si="30"/>
        <v>30,000,000 - 70,000,000</v>
      </c>
      <c r="H237" t="str">
        <f t="shared" si="30"/>
        <v>30,000,000 - 70,000,000</v>
      </c>
      <c r="I237">
        <f t="shared" si="31"/>
        <v>5</v>
      </c>
      <c r="J237">
        <f t="shared" si="31"/>
        <v>5</v>
      </c>
      <c r="K237">
        <f t="shared" si="32"/>
        <v>1.9870133464215782</v>
      </c>
      <c r="L237">
        <f t="shared" si="33"/>
        <v>2.3784142300054416</v>
      </c>
      <c r="M237">
        <f t="shared" si="34"/>
        <v>1.9870133464215782</v>
      </c>
      <c r="N237">
        <f t="shared" si="35"/>
        <v>2.3784142300054416</v>
      </c>
      <c r="O237">
        <f>VLOOKUP(A237,site_data_desc!$A$2:$M$380,3,0)</f>
        <v>1</v>
      </c>
      <c r="P237">
        <f>VLOOKUP(A237,site_data_desc!$A$2:$M$380,4,0)</f>
        <v>0.16323800999999999</v>
      </c>
      <c r="Q237">
        <f>VLOOKUP(A237,site_data_desc!$A$2:$M$380,5,0)</f>
        <v>102.614</v>
      </c>
      <c r="R237">
        <f>VLOOKUP(A237,site_data_desc!$A$2:$M$380,6,0)</f>
        <v>110.494</v>
      </c>
      <c r="S237">
        <f>VLOOKUP(A237,site_data_desc!$A$2:$M$380,7,0)</f>
        <v>1</v>
      </c>
      <c r="T237">
        <f>VLOOKUP(A237,site_data_desc!$A$2:$M$380,8,0)</f>
        <v>4.6600000000000003E-2</v>
      </c>
      <c r="U237">
        <f>VLOOKUP(A237,site_data_desc!$A$2:$M$380,9,0)</f>
        <v>1.8749999999999999E-2</v>
      </c>
      <c r="V237">
        <f>VLOOKUP(A237,site_data_desc!$A$2:$M$380,10,0)</f>
        <v>1</v>
      </c>
      <c r="W237">
        <f>VLOOKUP(A237,site_data_desc!$A$2:$M$380,11,0)</f>
        <v>0</v>
      </c>
      <c r="X237">
        <f>VLOOKUP(A237,site_data_desc!$A$2:$M$380,12,0)</f>
        <v>0</v>
      </c>
      <c r="Y237">
        <f>VLOOKUP(A237,site_data_desc!$A$2:$M$380,13,0)</f>
        <v>0</v>
      </c>
      <c r="Z237" s="1">
        <f t="shared" si="36"/>
        <v>-0.10285199893650016</v>
      </c>
      <c r="AA237" s="1" t="str">
        <f t="shared" si="37"/>
        <v>0-25% increase</v>
      </c>
      <c r="AB237" s="3">
        <f t="shared" si="38"/>
        <v>1</v>
      </c>
      <c r="AC237">
        <f t="shared" si="39"/>
        <v>0</v>
      </c>
    </row>
    <row r="238" spans="1:29" x14ac:dyDescent="0.3">
      <c r="A238" t="s">
        <v>236</v>
      </c>
      <c r="B238" s="1">
        <f>VLOOKUP(A238,welfare_data!$A$1:$C$379,2,0)</f>
        <v>196266668.1683</v>
      </c>
      <c r="C238" s="1">
        <f>VLOOKUP(A238,welfare_data!$A$1:$C$379,3,0)</f>
        <v>175988181.26418</v>
      </c>
      <c r="D238" t="s">
        <v>378</v>
      </c>
      <c r="E238">
        <v>14.4499999999999</v>
      </c>
      <c r="F238">
        <v>53.933999999999898</v>
      </c>
      <c r="G238" t="str">
        <f t="shared" si="30"/>
        <v>150,000,000 - 400,000,000</v>
      </c>
      <c r="H238" t="str">
        <f t="shared" si="30"/>
        <v>150,000,000 - 400,000,000</v>
      </c>
      <c r="I238">
        <f t="shared" si="31"/>
        <v>7</v>
      </c>
      <c r="J238">
        <f t="shared" si="31"/>
        <v>7</v>
      </c>
      <c r="K238">
        <f t="shared" si="32"/>
        <v>2.6150566286152079</v>
      </c>
      <c r="L238">
        <f t="shared" si="33"/>
        <v>3.3635856610148567</v>
      </c>
      <c r="M238">
        <f t="shared" si="34"/>
        <v>2.6150566286152079</v>
      </c>
      <c r="N238">
        <f t="shared" si="35"/>
        <v>3.3635856610148567</v>
      </c>
      <c r="O238">
        <f>VLOOKUP(A238,site_data_desc!$A$2:$M$380,3,0)</f>
        <v>1</v>
      </c>
      <c r="P238">
        <f>VLOOKUP(A238,site_data_desc!$A$2:$M$380,4,0)</f>
        <v>0.39554199000000001</v>
      </c>
      <c r="Q238">
        <f>VLOOKUP(A238,site_data_desc!$A$2:$M$380,5,0)</f>
        <v>107.114</v>
      </c>
      <c r="R238">
        <f>VLOOKUP(A238,site_data_desc!$A$2:$M$380,6,0)</f>
        <v>49.584000000000003</v>
      </c>
      <c r="S238">
        <f>VLOOKUP(A238,site_data_desc!$A$2:$M$380,7,0)</f>
        <v>3</v>
      </c>
      <c r="T238">
        <f>VLOOKUP(A238,site_data_desc!$A$2:$M$380,8,0)</f>
        <v>0.33500000000000002</v>
      </c>
      <c r="U238">
        <f>VLOOKUP(A238,site_data_desc!$A$2:$M$380,9,0)</f>
        <v>6.8000000000000005E-2</v>
      </c>
      <c r="V238">
        <f>VLOOKUP(A238,site_data_desc!$A$2:$M$380,10,0)</f>
        <v>0</v>
      </c>
      <c r="W238">
        <f>VLOOKUP(A238,site_data_desc!$A$2:$M$380,11,0)</f>
        <v>0</v>
      </c>
      <c r="X238">
        <f>VLOOKUP(A238,site_data_desc!$A$2:$M$380,12,0)</f>
        <v>1</v>
      </c>
      <c r="Y238">
        <f>VLOOKUP(A238,site_data_desc!$A$2:$M$380,13,0)</f>
        <v>0</v>
      </c>
      <c r="Z238" s="1">
        <f t="shared" si="36"/>
        <v>-0.10332109416934239</v>
      </c>
      <c r="AA238" s="1" t="str">
        <f t="shared" si="37"/>
        <v>0-25% increase</v>
      </c>
      <c r="AB238" s="3">
        <f t="shared" si="38"/>
        <v>1</v>
      </c>
      <c r="AC238">
        <f t="shared" si="39"/>
        <v>0</v>
      </c>
    </row>
    <row r="239" spans="1:29" x14ac:dyDescent="0.3">
      <c r="A239" t="s">
        <v>237</v>
      </c>
      <c r="B239" s="1">
        <f>VLOOKUP(A239,welfare_data!$A$1:$C$379,2,0)</f>
        <v>45227250.196120001</v>
      </c>
      <c r="C239" s="1">
        <f>VLOOKUP(A239,welfare_data!$A$1:$C$379,3,0)</f>
        <v>84300885.214526996</v>
      </c>
      <c r="D239" t="s">
        <v>378</v>
      </c>
      <c r="E239">
        <v>14.554</v>
      </c>
      <c r="F239">
        <v>53.975000000000001</v>
      </c>
      <c r="G239" t="str">
        <f t="shared" si="30"/>
        <v>30,000,000 - 70,000,000</v>
      </c>
      <c r="H239" t="str">
        <f t="shared" si="30"/>
        <v>70,000,000 - 150,000,000</v>
      </c>
      <c r="I239">
        <f t="shared" si="31"/>
        <v>5</v>
      </c>
      <c r="J239">
        <f t="shared" si="31"/>
        <v>6</v>
      </c>
      <c r="K239">
        <f t="shared" si="32"/>
        <v>1.9870133464215782</v>
      </c>
      <c r="L239">
        <f t="shared" si="33"/>
        <v>2.3784142300054416</v>
      </c>
      <c r="M239">
        <f t="shared" si="34"/>
        <v>2.2795070569547784</v>
      </c>
      <c r="N239">
        <f t="shared" si="35"/>
        <v>2.8284271247461894</v>
      </c>
      <c r="O239">
        <f>VLOOKUP(A239,site_data_desc!$A$2:$M$380,3,0)</f>
        <v>0</v>
      </c>
      <c r="P239">
        <f>VLOOKUP(A239,site_data_desc!$A$2:$M$380,4,0)</f>
        <v>4.3251699999999997E-3</v>
      </c>
      <c r="Q239">
        <f>VLOOKUP(A239,site_data_desc!$A$2:$M$380,5,0)</f>
        <v>16.582999999999998</v>
      </c>
      <c r="R239">
        <f>VLOOKUP(A239,site_data_desc!$A$2:$M$380,6,0)</f>
        <v>58.615001999999997</v>
      </c>
      <c r="S239">
        <f>VLOOKUP(A239,site_data_desc!$A$2:$M$380,7,0)</f>
        <v>2</v>
      </c>
      <c r="T239">
        <f>VLOOKUP(A239,site_data_desc!$A$2:$M$380,8,0)</f>
        <v>2.5000000000000001E-2</v>
      </c>
      <c r="U239">
        <f>VLOOKUP(A239,site_data_desc!$A$2:$M$380,9,0)</f>
        <v>0.01</v>
      </c>
      <c r="V239">
        <f>VLOOKUP(A239,site_data_desc!$A$2:$M$380,10,0)</f>
        <v>0</v>
      </c>
      <c r="W239">
        <f>VLOOKUP(A239,site_data_desc!$A$2:$M$380,11,0)</f>
        <v>1</v>
      </c>
      <c r="X239">
        <f>VLOOKUP(A239,site_data_desc!$A$2:$M$380,12,0)</f>
        <v>0</v>
      </c>
      <c r="Y239">
        <f>VLOOKUP(A239,site_data_desc!$A$2:$M$380,13,0)</f>
        <v>0</v>
      </c>
      <c r="Z239" s="1">
        <f t="shared" si="36"/>
        <v>0.86394009914312853</v>
      </c>
      <c r="AA239" s="1" t="str">
        <f t="shared" si="37"/>
        <v>75-100% increase</v>
      </c>
      <c r="AB239" s="3">
        <f t="shared" si="38"/>
        <v>4</v>
      </c>
      <c r="AC239">
        <f t="shared" si="39"/>
        <v>0</v>
      </c>
    </row>
    <row r="240" spans="1:29" x14ac:dyDescent="0.3">
      <c r="A240" t="s">
        <v>238</v>
      </c>
      <c r="B240" s="1">
        <f>VLOOKUP(A240,welfare_data!$A$1:$C$379,2,0)</f>
        <v>135191877.83489999</v>
      </c>
      <c r="C240" s="1">
        <f>VLOOKUP(A240,welfare_data!$A$1:$C$379,3,0)</f>
        <v>120989307.93697999</v>
      </c>
      <c r="D240" t="s">
        <v>378</v>
      </c>
      <c r="E240">
        <v>14.298</v>
      </c>
      <c r="F240">
        <v>53.9179999999999</v>
      </c>
      <c r="G240" t="str">
        <f t="shared" si="30"/>
        <v>70,000,000 - 150,000,000</v>
      </c>
      <c r="H240" t="str">
        <f t="shared" si="30"/>
        <v>70,000,000 - 150,000,000</v>
      </c>
      <c r="I240">
        <f t="shared" si="31"/>
        <v>6</v>
      </c>
      <c r="J240">
        <f t="shared" si="31"/>
        <v>6</v>
      </c>
      <c r="K240">
        <f t="shared" si="32"/>
        <v>2.2795070569547784</v>
      </c>
      <c r="L240">
        <f t="shared" si="33"/>
        <v>2.8284271247461894</v>
      </c>
      <c r="M240">
        <f t="shared" si="34"/>
        <v>2.2795070569547784</v>
      </c>
      <c r="N240">
        <f t="shared" si="35"/>
        <v>2.8284271247461894</v>
      </c>
      <c r="O240">
        <f>VLOOKUP(A240,site_data_desc!$A$2:$M$380,3,0)</f>
        <v>1</v>
      </c>
      <c r="P240">
        <f>VLOOKUP(A240,site_data_desc!$A$2:$M$380,4,0)</f>
        <v>0.57695299999999994</v>
      </c>
      <c r="Q240">
        <f>VLOOKUP(A240,site_data_desc!$A$2:$M$380,5,0)</f>
        <v>719.88</v>
      </c>
      <c r="R240">
        <f>VLOOKUP(A240,site_data_desc!$A$2:$M$380,6,0)</f>
        <v>291.04700000000003</v>
      </c>
      <c r="S240">
        <f>VLOOKUP(A240,site_data_desc!$A$2:$M$380,7,0)</f>
        <v>1</v>
      </c>
      <c r="T240">
        <f>VLOOKUP(A240,site_data_desc!$A$2:$M$380,8,0)</f>
        <v>5.5E-2</v>
      </c>
      <c r="U240">
        <f>VLOOKUP(A240,site_data_desc!$A$2:$M$380,9,0)</f>
        <v>2.1000000000000001E-2</v>
      </c>
      <c r="V240">
        <f>VLOOKUP(A240,site_data_desc!$A$2:$M$380,10,0)</f>
        <v>1</v>
      </c>
      <c r="W240">
        <f>VLOOKUP(A240,site_data_desc!$A$2:$M$380,11,0)</f>
        <v>0</v>
      </c>
      <c r="X240">
        <f>VLOOKUP(A240,site_data_desc!$A$2:$M$380,12,0)</f>
        <v>0</v>
      </c>
      <c r="Y240">
        <f>VLOOKUP(A240,site_data_desc!$A$2:$M$380,13,0)</f>
        <v>0</v>
      </c>
      <c r="Z240" s="1">
        <f t="shared" si="36"/>
        <v>-0.10505490511245479</v>
      </c>
      <c r="AA240" s="1" t="str">
        <f t="shared" si="37"/>
        <v>0-25% increase</v>
      </c>
      <c r="AB240" s="3">
        <f t="shared" si="38"/>
        <v>1</v>
      </c>
      <c r="AC240">
        <f t="shared" si="39"/>
        <v>0</v>
      </c>
    </row>
    <row r="241" spans="1:29" x14ac:dyDescent="0.3">
      <c r="A241" t="s">
        <v>239</v>
      </c>
      <c r="B241" s="1">
        <f>VLOOKUP(A241,welfare_data!$A$1:$C$379,2,0)</f>
        <v>459534375.33020002</v>
      </c>
      <c r="C241" s="1">
        <f>VLOOKUP(A241,welfare_data!$A$1:$C$379,3,0)</f>
        <v>408176448.352</v>
      </c>
      <c r="D241" t="s">
        <v>378</v>
      </c>
      <c r="E241">
        <v>15.564</v>
      </c>
      <c r="F241">
        <v>54.186999999999898</v>
      </c>
      <c r="G241" t="str">
        <f t="shared" si="30"/>
        <v>&gt; 400 million</v>
      </c>
      <c r="H241" t="str">
        <f t="shared" si="30"/>
        <v>&gt; 400 million</v>
      </c>
      <c r="I241">
        <f t="shared" si="31"/>
        <v>8</v>
      </c>
      <c r="J241">
        <f t="shared" si="31"/>
        <v>8</v>
      </c>
      <c r="K241">
        <f t="shared" si="32"/>
        <v>3.0000000000000013</v>
      </c>
      <c r="L241">
        <f t="shared" si="33"/>
        <v>3.9999999999999982</v>
      </c>
      <c r="M241">
        <f t="shared" si="34"/>
        <v>3.0000000000000013</v>
      </c>
      <c r="N241">
        <f t="shared" si="35"/>
        <v>3.9999999999999982</v>
      </c>
      <c r="O241">
        <f>VLOOKUP(A241,site_data_desc!$A$2:$M$380,3,0)</f>
        <v>1</v>
      </c>
      <c r="P241">
        <f>VLOOKUP(A241,site_data_desc!$A$2:$M$380,4,0)</f>
        <v>2.7134899999999997</v>
      </c>
      <c r="Q241">
        <f>VLOOKUP(A241,site_data_desc!$A$2:$M$380,5,0)</f>
        <v>846.34002999999996</v>
      </c>
      <c r="R241">
        <f>VLOOKUP(A241,site_data_desc!$A$2:$M$380,6,0)</f>
        <v>345.89301</v>
      </c>
      <c r="S241">
        <f>VLOOKUP(A241,site_data_desc!$A$2:$M$380,7,0)</f>
        <v>2</v>
      </c>
      <c r="T241">
        <f>VLOOKUP(A241,site_data_desc!$A$2:$M$380,8,0)</f>
        <v>0.30299999999999999</v>
      </c>
      <c r="U241">
        <f>VLOOKUP(A241,site_data_desc!$A$2:$M$380,9,0)</f>
        <v>1.4199999999999999E-2</v>
      </c>
      <c r="V241">
        <f>VLOOKUP(A241,site_data_desc!$A$2:$M$380,10,0)</f>
        <v>0</v>
      </c>
      <c r="W241">
        <f>VLOOKUP(A241,site_data_desc!$A$2:$M$380,11,0)</f>
        <v>1</v>
      </c>
      <c r="X241">
        <f>VLOOKUP(A241,site_data_desc!$A$2:$M$380,12,0)</f>
        <v>0</v>
      </c>
      <c r="Y241">
        <f>VLOOKUP(A241,site_data_desc!$A$2:$M$380,13,0)</f>
        <v>0</v>
      </c>
      <c r="Z241" s="1">
        <f t="shared" si="36"/>
        <v>-0.11176079469853936</v>
      </c>
      <c r="AA241" s="1" t="str">
        <f t="shared" si="37"/>
        <v>0-25% increase</v>
      </c>
      <c r="AB241" s="3">
        <f t="shared" si="38"/>
        <v>1</v>
      </c>
      <c r="AC241">
        <f t="shared" si="39"/>
        <v>0</v>
      </c>
    </row>
    <row r="242" spans="1:29" x14ac:dyDescent="0.3">
      <c r="A242" t="s">
        <v>240</v>
      </c>
      <c r="B242" s="1">
        <f>VLOOKUP(A242,welfare_data!$A$1:$C$379,2,0)</f>
        <v>18111071.724769998</v>
      </c>
      <c r="C242" s="1">
        <f>VLOOKUP(A242,welfare_data!$A$1:$C$379,3,0)</f>
        <v>33532205.602710001</v>
      </c>
      <c r="D242" t="s">
        <v>378</v>
      </c>
      <c r="E242">
        <v>15.396000000000001</v>
      </c>
      <c r="F242">
        <v>54.159999999999897</v>
      </c>
      <c r="G242" t="str">
        <f t="shared" si="30"/>
        <v>10,000,000 - 30,000,000</v>
      </c>
      <c r="H242" t="str">
        <f t="shared" si="30"/>
        <v>30,000,000 - 70,000,000</v>
      </c>
      <c r="I242">
        <f t="shared" si="31"/>
        <v>4</v>
      </c>
      <c r="J242">
        <f t="shared" si="31"/>
        <v>5</v>
      </c>
      <c r="K242">
        <f t="shared" si="32"/>
        <v>1.7320508075688776</v>
      </c>
      <c r="L242">
        <f t="shared" si="33"/>
        <v>1.9999999999999996</v>
      </c>
      <c r="M242">
        <f t="shared" si="34"/>
        <v>1.9870133464215782</v>
      </c>
      <c r="N242">
        <f t="shared" si="35"/>
        <v>2.3784142300054416</v>
      </c>
      <c r="O242">
        <f>VLOOKUP(A242,site_data_desc!$A$2:$M$380,3,0)</f>
        <v>0</v>
      </c>
      <c r="P242">
        <f>VLOOKUP(A242,site_data_desc!$A$2:$M$380,4,0)</f>
        <v>0.15462800999999998</v>
      </c>
      <c r="Q242">
        <f>VLOOKUP(A242,site_data_desc!$A$2:$M$380,5,0)</f>
        <v>69.037300000000002</v>
      </c>
      <c r="R242">
        <f>VLOOKUP(A242,site_data_desc!$A$2:$M$380,6,0)</f>
        <v>83.274901999999997</v>
      </c>
      <c r="S242">
        <f>VLOOKUP(A242,site_data_desc!$A$2:$M$380,7,0)</f>
        <v>2</v>
      </c>
      <c r="T242">
        <f>VLOOKUP(A242,site_data_desc!$A$2:$M$380,8,0)</f>
        <v>0.105</v>
      </c>
      <c r="U242">
        <f>VLOOKUP(A242,site_data_desc!$A$2:$M$380,9,0)</f>
        <v>0.02</v>
      </c>
      <c r="V242">
        <f>VLOOKUP(A242,site_data_desc!$A$2:$M$380,10,0)</f>
        <v>0</v>
      </c>
      <c r="W242">
        <f>VLOOKUP(A242,site_data_desc!$A$2:$M$380,11,0)</f>
        <v>1</v>
      </c>
      <c r="X242">
        <f>VLOOKUP(A242,site_data_desc!$A$2:$M$380,12,0)</f>
        <v>0</v>
      </c>
      <c r="Y242">
        <f>VLOOKUP(A242,site_data_desc!$A$2:$M$380,13,0)</f>
        <v>0</v>
      </c>
      <c r="Z242" s="1">
        <f t="shared" si="36"/>
        <v>0.85147550141104877</v>
      </c>
      <c r="AA242" s="1" t="str">
        <f t="shared" si="37"/>
        <v>75-100% increase</v>
      </c>
      <c r="AB242" s="3">
        <f t="shared" si="38"/>
        <v>4</v>
      </c>
      <c r="AC242">
        <f t="shared" si="39"/>
        <v>0</v>
      </c>
    </row>
    <row r="243" spans="1:29" x14ac:dyDescent="0.3">
      <c r="A243" t="s">
        <v>241</v>
      </c>
      <c r="B243" s="1">
        <f>VLOOKUP(A243,welfare_data!$A$1:$C$379,2,0)</f>
        <v>26797002.660489999</v>
      </c>
      <c r="C243" s="1">
        <f>VLOOKUP(A243,welfare_data!$A$1:$C$379,3,0)</f>
        <v>23908167.060128</v>
      </c>
      <c r="D243" t="s">
        <v>378</v>
      </c>
      <c r="E243">
        <v>15.492000000000001</v>
      </c>
      <c r="F243">
        <v>54.167000000000002</v>
      </c>
      <c r="G243" t="str">
        <f t="shared" si="30"/>
        <v>10,000,000 - 30,000,000</v>
      </c>
      <c r="H243" t="str">
        <f t="shared" si="30"/>
        <v>10,000,000 - 30,000,000</v>
      </c>
      <c r="I243">
        <f t="shared" si="31"/>
        <v>4</v>
      </c>
      <c r="J243">
        <f t="shared" si="31"/>
        <v>4</v>
      </c>
      <c r="K243">
        <f t="shared" si="32"/>
        <v>1.7320508075688776</v>
      </c>
      <c r="L243">
        <f t="shared" si="33"/>
        <v>1.9999999999999996</v>
      </c>
      <c r="M243">
        <f t="shared" si="34"/>
        <v>1.7320508075688776</v>
      </c>
      <c r="N243">
        <f t="shared" si="35"/>
        <v>1.9999999999999996</v>
      </c>
      <c r="O243">
        <f>VLOOKUP(A243,site_data_desc!$A$2:$M$380,3,0)</f>
        <v>1</v>
      </c>
      <c r="P243">
        <f>VLOOKUP(A243,site_data_desc!$A$2:$M$380,4,0)</f>
        <v>7.7252899E-2</v>
      </c>
      <c r="Q243">
        <f>VLOOKUP(A243,site_data_desc!$A$2:$M$380,5,0)</f>
        <v>567.67902000000004</v>
      </c>
      <c r="R243">
        <f>VLOOKUP(A243,site_data_desc!$A$2:$M$380,6,0)</f>
        <v>302.77399000000003</v>
      </c>
      <c r="S243">
        <f>VLOOKUP(A243,site_data_desc!$A$2:$M$380,7,0)</f>
        <v>1</v>
      </c>
      <c r="T243">
        <f>VLOOKUP(A243,site_data_desc!$A$2:$M$380,8,0)</f>
        <v>3.9600000000000003E-2</v>
      </c>
      <c r="U243">
        <f>VLOOKUP(A243,site_data_desc!$A$2:$M$380,9,0)</f>
        <v>3.8E-3</v>
      </c>
      <c r="V243">
        <f>VLOOKUP(A243,site_data_desc!$A$2:$M$380,10,0)</f>
        <v>1</v>
      </c>
      <c r="W243">
        <f>VLOOKUP(A243,site_data_desc!$A$2:$M$380,11,0)</f>
        <v>0</v>
      </c>
      <c r="X243">
        <f>VLOOKUP(A243,site_data_desc!$A$2:$M$380,12,0)</f>
        <v>0</v>
      </c>
      <c r="Y243">
        <f>VLOOKUP(A243,site_data_desc!$A$2:$M$380,13,0)</f>
        <v>0</v>
      </c>
      <c r="Z243" s="1">
        <f t="shared" si="36"/>
        <v>-0.10780443010595929</v>
      </c>
      <c r="AA243" s="1" t="str">
        <f t="shared" si="37"/>
        <v>0-25% increase</v>
      </c>
      <c r="AB243" s="3">
        <f t="shared" si="38"/>
        <v>1</v>
      </c>
      <c r="AC243">
        <f t="shared" si="39"/>
        <v>0</v>
      </c>
    </row>
    <row r="244" spans="1:29" x14ac:dyDescent="0.3">
      <c r="A244" t="s">
        <v>242</v>
      </c>
      <c r="B244" s="1">
        <f>VLOOKUP(A244,welfare_data!$A$1:$C$379,2,0)</f>
        <v>72450988.901789993</v>
      </c>
      <c r="C244" s="1">
        <f>VLOOKUP(A244,welfare_data!$A$1:$C$379,3,0)</f>
        <v>64449722.960230999</v>
      </c>
      <c r="D244" t="s">
        <v>378</v>
      </c>
      <c r="E244">
        <v>15.7609999999999</v>
      </c>
      <c r="F244">
        <v>54.218000000000004</v>
      </c>
      <c r="G244" t="str">
        <f t="shared" si="30"/>
        <v>70,000,000 - 150,000,000</v>
      </c>
      <c r="H244" t="str">
        <f t="shared" si="30"/>
        <v>30,000,000 - 70,000,000</v>
      </c>
      <c r="I244">
        <f t="shared" si="31"/>
        <v>6</v>
      </c>
      <c r="J244">
        <f t="shared" si="31"/>
        <v>5</v>
      </c>
      <c r="K244">
        <f t="shared" si="32"/>
        <v>2.2795070569547784</v>
      </c>
      <c r="L244">
        <f t="shared" si="33"/>
        <v>2.8284271247461894</v>
      </c>
      <c r="M244">
        <f t="shared" si="34"/>
        <v>1.9870133464215782</v>
      </c>
      <c r="N244">
        <f t="shared" si="35"/>
        <v>2.3784142300054416</v>
      </c>
      <c r="O244">
        <f>VLOOKUP(A244,site_data_desc!$A$2:$M$380,3,0)</f>
        <v>1</v>
      </c>
      <c r="P244">
        <f>VLOOKUP(A244,site_data_desc!$A$2:$M$380,4,0)</f>
        <v>0.16997999999999999</v>
      </c>
      <c r="Q244">
        <f>VLOOKUP(A244,site_data_desc!$A$2:$M$380,5,0)</f>
        <v>62.290698999999996</v>
      </c>
      <c r="R244">
        <f>VLOOKUP(A244,site_data_desc!$A$2:$M$380,6,0)</f>
        <v>43.832501000000001</v>
      </c>
      <c r="S244">
        <f>VLOOKUP(A244,site_data_desc!$A$2:$M$380,7,0)</f>
        <v>2</v>
      </c>
      <c r="T244">
        <f>VLOOKUP(A244,site_data_desc!$A$2:$M$380,8,0)</f>
        <v>0.122</v>
      </c>
      <c r="U244">
        <f>VLOOKUP(A244,site_data_desc!$A$2:$M$380,9,0)</f>
        <v>1.4999999999999999E-2</v>
      </c>
      <c r="V244">
        <f>VLOOKUP(A244,site_data_desc!$A$2:$M$380,10,0)</f>
        <v>0</v>
      </c>
      <c r="W244">
        <f>VLOOKUP(A244,site_data_desc!$A$2:$M$380,11,0)</f>
        <v>1</v>
      </c>
      <c r="X244">
        <f>VLOOKUP(A244,site_data_desc!$A$2:$M$380,12,0)</f>
        <v>0</v>
      </c>
      <c r="Y244">
        <f>VLOOKUP(A244,site_data_desc!$A$2:$M$380,13,0)</f>
        <v>0</v>
      </c>
      <c r="Z244" s="1">
        <f t="shared" si="36"/>
        <v>-0.11043694589738461</v>
      </c>
      <c r="AA244" s="1" t="str">
        <f t="shared" si="37"/>
        <v>0-25% increase</v>
      </c>
      <c r="AB244" s="3">
        <f t="shared" si="38"/>
        <v>1</v>
      </c>
      <c r="AC244">
        <f t="shared" si="39"/>
        <v>0</v>
      </c>
    </row>
    <row r="245" spans="1:29" x14ac:dyDescent="0.3">
      <c r="A245" t="s">
        <v>243</v>
      </c>
      <c r="B245" s="1">
        <f>VLOOKUP(A245,welfare_data!$A$1:$C$379,2,0)</f>
        <v>36244711.819190003</v>
      </c>
      <c r="C245" s="1">
        <f>VLOOKUP(A245,welfare_data!$A$1:$C$379,3,0)</f>
        <v>66739071.324882001</v>
      </c>
      <c r="D245" t="s">
        <v>378</v>
      </c>
      <c r="E245">
        <v>16.062000000000001</v>
      </c>
      <c r="F245">
        <v>54.264000000000003</v>
      </c>
      <c r="G245" t="str">
        <f t="shared" si="30"/>
        <v>30,000,000 - 70,000,000</v>
      </c>
      <c r="H245" t="str">
        <f t="shared" si="30"/>
        <v>30,000,000 - 70,000,000</v>
      </c>
      <c r="I245">
        <f t="shared" si="31"/>
        <v>5</v>
      </c>
      <c r="J245">
        <f t="shared" si="31"/>
        <v>5</v>
      </c>
      <c r="K245">
        <f t="shared" si="32"/>
        <v>1.9870133464215782</v>
      </c>
      <c r="L245">
        <f t="shared" si="33"/>
        <v>2.3784142300054416</v>
      </c>
      <c r="M245">
        <f t="shared" si="34"/>
        <v>1.9870133464215782</v>
      </c>
      <c r="N245">
        <f t="shared" si="35"/>
        <v>2.3784142300054416</v>
      </c>
      <c r="O245">
        <f>VLOOKUP(A245,site_data_desc!$A$2:$M$380,3,0)</f>
        <v>0</v>
      </c>
      <c r="P245">
        <f>VLOOKUP(A245,site_data_desc!$A$2:$M$380,4,0)</f>
        <v>0.17183501000000001</v>
      </c>
      <c r="Q245">
        <f>VLOOKUP(A245,site_data_desc!$A$2:$M$380,5,0)</f>
        <v>101.971</v>
      </c>
      <c r="R245">
        <f>VLOOKUP(A245,site_data_desc!$A$2:$M$380,6,0)</f>
        <v>123.91200000000001</v>
      </c>
      <c r="S245">
        <f>VLOOKUP(A245,site_data_desc!$A$2:$M$380,7,0)</f>
        <v>1</v>
      </c>
      <c r="T245">
        <f>VLOOKUP(A245,site_data_desc!$A$2:$M$380,8,0)</f>
        <v>4.4400000000000002E-2</v>
      </c>
      <c r="U245">
        <f>VLOOKUP(A245,site_data_desc!$A$2:$M$380,9,0)</f>
        <v>2.12E-2</v>
      </c>
      <c r="V245">
        <f>VLOOKUP(A245,site_data_desc!$A$2:$M$380,10,0)</f>
        <v>1</v>
      </c>
      <c r="W245">
        <f>VLOOKUP(A245,site_data_desc!$A$2:$M$380,11,0)</f>
        <v>0</v>
      </c>
      <c r="X245">
        <f>VLOOKUP(A245,site_data_desc!$A$2:$M$380,12,0)</f>
        <v>0</v>
      </c>
      <c r="Y245">
        <f>VLOOKUP(A245,site_data_desc!$A$2:$M$380,13,0)</f>
        <v>0</v>
      </c>
      <c r="Z245" s="1">
        <f t="shared" si="36"/>
        <v>0.84134644683659909</v>
      </c>
      <c r="AA245" s="1" t="str">
        <f t="shared" si="37"/>
        <v>75-100% increase</v>
      </c>
      <c r="AB245" s="3">
        <f t="shared" si="38"/>
        <v>4</v>
      </c>
      <c r="AC245">
        <f t="shared" si="39"/>
        <v>1</v>
      </c>
    </row>
    <row r="246" spans="1:29" x14ac:dyDescent="0.3">
      <c r="A246" t="s">
        <v>244</v>
      </c>
      <c r="B246" s="1">
        <f>VLOOKUP(A246,welfare_data!$A$1:$C$379,2,0)</f>
        <v>39475145.366499998</v>
      </c>
      <c r="C246" s="1">
        <f>VLOOKUP(A246,welfare_data!$A$1:$C$379,3,0)</f>
        <v>72613431.110899001</v>
      </c>
      <c r="D246" t="s">
        <v>378</v>
      </c>
      <c r="E246">
        <v>16.085000000000001</v>
      </c>
      <c r="F246">
        <v>54.27</v>
      </c>
      <c r="G246" t="str">
        <f t="shared" si="30"/>
        <v>30,000,000 - 70,000,000</v>
      </c>
      <c r="H246" t="str">
        <f t="shared" si="30"/>
        <v>70,000,000 - 150,000,000</v>
      </c>
      <c r="I246">
        <f t="shared" si="31"/>
        <v>5</v>
      </c>
      <c r="J246">
        <f t="shared" si="31"/>
        <v>6</v>
      </c>
      <c r="K246">
        <f t="shared" si="32"/>
        <v>1.9870133464215782</v>
      </c>
      <c r="L246">
        <f t="shared" si="33"/>
        <v>2.3784142300054416</v>
      </c>
      <c r="M246">
        <f t="shared" si="34"/>
        <v>2.2795070569547784</v>
      </c>
      <c r="N246">
        <f t="shared" si="35"/>
        <v>2.8284271247461894</v>
      </c>
      <c r="O246">
        <f>VLOOKUP(A246,site_data_desc!$A$2:$M$380,3,0)</f>
        <v>0</v>
      </c>
      <c r="P246">
        <f>VLOOKUP(A246,site_data_desc!$A$2:$M$380,4,0)</f>
        <v>0.15836800000000001</v>
      </c>
      <c r="Q246">
        <f>VLOOKUP(A246,site_data_desc!$A$2:$M$380,5,0)</f>
        <v>96.735602999999998</v>
      </c>
      <c r="R246">
        <f>VLOOKUP(A246,site_data_desc!$A$2:$M$380,6,0)</f>
        <v>173.19701000000001</v>
      </c>
      <c r="S246">
        <f>VLOOKUP(A246,site_data_desc!$A$2:$M$380,7,0)</f>
        <v>2</v>
      </c>
      <c r="T246">
        <f>VLOOKUP(A246,site_data_desc!$A$2:$M$380,8,0)</f>
        <v>0.187</v>
      </c>
      <c r="U246">
        <f>VLOOKUP(A246,site_data_desc!$A$2:$M$380,9,0)</f>
        <v>8.7499999999999994E-2</v>
      </c>
      <c r="V246">
        <f>VLOOKUP(A246,site_data_desc!$A$2:$M$380,10,0)</f>
        <v>0</v>
      </c>
      <c r="W246">
        <f>VLOOKUP(A246,site_data_desc!$A$2:$M$380,11,0)</f>
        <v>1</v>
      </c>
      <c r="X246">
        <f>VLOOKUP(A246,site_data_desc!$A$2:$M$380,12,0)</f>
        <v>0</v>
      </c>
      <c r="Y246">
        <f>VLOOKUP(A246,site_data_desc!$A$2:$M$380,13,0)</f>
        <v>0</v>
      </c>
      <c r="Z246" s="1">
        <f t="shared" si="36"/>
        <v>0.83947216499730293</v>
      </c>
      <c r="AA246" s="1" t="str">
        <f t="shared" si="37"/>
        <v>75-100% increase</v>
      </c>
      <c r="AB246" s="3">
        <f t="shared" si="38"/>
        <v>4</v>
      </c>
      <c r="AC246">
        <f t="shared" si="39"/>
        <v>0</v>
      </c>
    </row>
    <row r="247" spans="1:29" x14ac:dyDescent="0.3">
      <c r="A247" t="s">
        <v>245</v>
      </c>
      <c r="B247" s="1">
        <f>VLOOKUP(A247,welfare_data!$A$1:$C$379,2,0)</f>
        <v>73240826.676029995</v>
      </c>
      <c r="C247" s="1">
        <f>VLOOKUP(A247,welfare_data!$A$1:$C$379,3,0)</f>
        <v>134938339.49140999</v>
      </c>
      <c r="D247" t="s">
        <v>378</v>
      </c>
      <c r="E247">
        <v>15.958</v>
      </c>
      <c r="F247">
        <v>54.25</v>
      </c>
      <c r="G247" t="str">
        <f t="shared" si="30"/>
        <v>70,000,000 - 150,000,000</v>
      </c>
      <c r="H247" t="str">
        <f t="shared" si="30"/>
        <v>70,000,000 - 150,000,000</v>
      </c>
      <c r="I247">
        <f t="shared" si="31"/>
        <v>6</v>
      </c>
      <c r="J247">
        <f t="shared" si="31"/>
        <v>6</v>
      </c>
      <c r="K247">
        <f t="shared" si="32"/>
        <v>2.2795070569547784</v>
      </c>
      <c r="L247">
        <f t="shared" si="33"/>
        <v>2.8284271247461894</v>
      </c>
      <c r="M247">
        <f t="shared" si="34"/>
        <v>2.2795070569547784</v>
      </c>
      <c r="N247">
        <f t="shared" si="35"/>
        <v>2.8284271247461894</v>
      </c>
      <c r="O247">
        <f>VLOOKUP(A247,site_data_desc!$A$2:$M$380,3,0)</f>
        <v>0</v>
      </c>
      <c r="P247">
        <f>VLOOKUP(A247,site_data_desc!$A$2:$M$380,4,0)</f>
        <v>7.0820503000000007E-2</v>
      </c>
      <c r="Q247">
        <f>VLOOKUP(A247,site_data_desc!$A$2:$M$380,5,0)</f>
        <v>49.209598</v>
      </c>
      <c r="R247">
        <f>VLOOKUP(A247,site_data_desc!$A$2:$M$380,6,0)</f>
        <v>67.152702000000005</v>
      </c>
      <c r="S247">
        <f>VLOOKUP(A247,site_data_desc!$A$2:$M$380,7,0)</f>
        <v>1</v>
      </c>
      <c r="T247">
        <f>VLOOKUP(A247,site_data_desc!$A$2:$M$380,8,0)</f>
        <v>6.0999999999999999E-2</v>
      </c>
      <c r="U247">
        <f>VLOOKUP(A247,site_data_desc!$A$2:$M$380,9,0)</f>
        <v>2.4E-2</v>
      </c>
      <c r="V247">
        <f>VLOOKUP(A247,site_data_desc!$A$2:$M$380,10,0)</f>
        <v>1</v>
      </c>
      <c r="W247">
        <f>VLOOKUP(A247,site_data_desc!$A$2:$M$380,11,0)</f>
        <v>0</v>
      </c>
      <c r="X247">
        <f>VLOOKUP(A247,site_data_desc!$A$2:$M$380,12,0)</f>
        <v>0</v>
      </c>
      <c r="Y247">
        <f>VLOOKUP(A247,site_data_desc!$A$2:$M$380,13,0)</f>
        <v>0</v>
      </c>
      <c r="Z247" s="1">
        <f t="shared" si="36"/>
        <v>0.8423923597734615</v>
      </c>
      <c r="AA247" s="1" t="str">
        <f t="shared" si="37"/>
        <v>75-100% increase</v>
      </c>
      <c r="AB247" s="3">
        <f t="shared" si="38"/>
        <v>4</v>
      </c>
      <c r="AC247">
        <f t="shared" si="39"/>
        <v>1</v>
      </c>
    </row>
    <row r="248" spans="1:29" x14ac:dyDescent="0.3">
      <c r="A248" t="s">
        <v>246</v>
      </c>
      <c r="B248" s="1">
        <f>VLOOKUP(A248,welfare_data!$A$1:$C$379,2,0)</f>
        <v>21916618.502810001</v>
      </c>
      <c r="C248" s="1">
        <f>VLOOKUP(A248,welfare_data!$A$1:$C$379,3,0)</f>
        <v>39497383.200297996</v>
      </c>
      <c r="D248" t="s">
        <v>378</v>
      </c>
      <c r="E248">
        <v>16.385000000000002</v>
      </c>
      <c r="F248">
        <v>54.442</v>
      </c>
      <c r="G248" t="str">
        <f t="shared" si="30"/>
        <v>10,000,000 - 30,000,000</v>
      </c>
      <c r="H248" t="str">
        <f t="shared" si="30"/>
        <v>30,000,000 - 70,000,000</v>
      </c>
      <c r="I248">
        <f t="shared" si="31"/>
        <v>4</v>
      </c>
      <c r="J248">
        <f t="shared" si="31"/>
        <v>5</v>
      </c>
      <c r="K248">
        <f t="shared" si="32"/>
        <v>1.7320508075688776</v>
      </c>
      <c r="L248">
        <f t="shared" si="33"/>
        <v>1.9999999999999996</v>
      </c>
      <c r="M248">
        <f t="shared" si="34"/>
        <v>1.9870133464215782</v>
      </c>
      <c r="N248">
        <f t="shared" si="35"/>
        <v>2.3784142300054416</v>
      </c>
      <c r="O248">
        <f>VLOOKUP(A248,site_data_desc!$A$2:$M$380,3,0)</f>
        <v>0</v>
      </c>
      <c r="P248">
        <f>VLOOKUP(A248,site_data_desc!$A$2:$M$380,4,0)</f>
        <v>0.51322198000000008</v>
      </c>
      <c r="Q248">
        <f>VLOOKUP(A248,site_data_desc!$A$2:$M$380,5,0)</f>
        <v>260.79001</v>
      </c>
      <c r="R248">
        <f>VLOOKUP(A248,site_data_desc!$A$2:$M$380,6,0)</f>
        <v>109.10599999999999</v>
      </c>
      <c r="S248">
        <f>VLOOKUP(A248,site_data_desc!$A$2:$M$380,7,0)</f>
        <v>3</v>
      </c>
      <c r="T248">
        <f>VLOOKUP(A248,site_data_desc!$A$2:$M$380,8,0)</f>
        <v>0.188</v>
      </c>
      <c r="U248">
        <f>VLOOKUP(A248,site_data_desc!$A$2:$M$380,9,0)</f>
        <v>8.6999999999999994E-2</v>
      </c>
      <c r="V248">
        <f>VLOOKUP(A248,site_data_desc!$A$2:$M$380,10,0)</f>
        <v>0</v>
      </c>
      <c r="W248">
        <f>VLOOKUP(A248,site_data_desc!$A$2:$M$380,11,0)</f>
        <v>0</v>
      </c>
      <c r="X248">
        <f>VLOOKUP(A248,site_data_desc!$A$2:$M$380,12,0)</f>
        <v>1</v>
      </c>
      <c r="Y248">
        <f>VLOOKUP(A248,site_data_desc!$A$2:$M$380,13,0)</f>
        <v>0</v>
      </c>
      <c r="Z248" s="1">
        <f t="shared" si="36"/>
        <v>0.80216593153884153</v>
      </c>
      <c r="AA248" s="1" t="str">
        <f t="shared" si="37"/>
        <v>75-100% increase</v>
      </c>
      <c r="AB248" s="3">
        <f t="shared" si="38"/>
        <v>4</v>
      </c>
      <c r="AC248">
        <f t="shared" si="39"/>
        <v>0</v>
      </c>
    </row>
    <row r="249" spans="1:29" x14ac:dyDescent="0.3">
      <c r="A249" t="s">
        <v>247</v>
      </c>
      <c r="B249" s="1">
        <f>VLOOKUP(A249,welfare_data!$A$1:$C$379,2,0)</f>
        <v>7435140.578741</v>
      </c>
      <c r="C249" s="1">
        <f>VLOOKUP(A249,welfare_data!$A$1:$C$379,3,0)</f>
        <v>13384298.379744999</v>
      </c>
      <c r="D249" t="s">
        <v>378</v>
      </c>
      <c r="E249">
        <v>16.468</v>
      </c>
      <c r="F249">
        <v>54.509999999999899</v>
      </c>
      <c r="G249" t="str">
        <f t="shared" si="30"/>
        <v>3,000,000 - 10,000,000</v>
      </c>
      <c r="H249" t="str">
        <f t="shared" si="30"/>
        <v>10,000,000 - 30,000,000</v>
      </c>
      <c r="I249">
        <f t="shared" si="31"/>
        <v>3</v>
      </c>
      <c r="J249">
        <f t="shared" si="31"/>
        <v>4</v>
      </c>
      <c r="K249">
        <f t="shared" si="32"/>
        <v>1.5098036484771051</v>
      </c>
      <c r="L249">
        <f t="shared" si="33"/>
        <v>1.6817928305074288</v>
      </c>
      <c r="M249">
        <f t="shared" si="34"/>
        <v>1.7320508075688776</v>
      </c>
      <c r="N249">
        <f t="shared" si="35"/>
        <v>1.9999999999999996</v>
      </c>
      <c r="O249">
        <f>VLOOKUP(A249,site_data_desc!$A$2:$M$380,3,0)</f>
        <v>0</v>
      </c>
      <c r="P249">
        <f>VLOOKUP(A249,site_data_desc!$A$2:$M$380,4,0)</f>
        <v>2.7717199000000001E-2</v>
      </c>
      <c r="Q249">
        <f>VLOOKUP(A249,site_data_desc!$A$2:$M$380,5,0)</f>
        <v>35.874198999999997</v>
      </c>
      <c r="R249">
        <f>VLOOKUP(A249,site_data_desc!$A$2:$M$380,6,0)</f>
        <v>56.164700000000003</v>
      </c>
      <c r="S249">
        <f>VLOOKUP(A249,site_data_desc!$A$2:$M$380,7,0)</f>
        <v>1</v>
      </c>
      <c r="T249">
        <f>VLOOKUP(A249,site_data_desc!$A$2:$M$380,8,0)</f>
        <v>0.01</v>
      </c>
      <c r="U249">
        <f>VLOOKUP(A249,site_data_desc!$A$2:$M$380,9,0)</f>
        <v>1.4999999999999999E-2</v>
      </c>
      <c r="V249">
        <f>VLOOKUP(A249,site_data_desc!$A$2:$M$380,10,0)</f>
        <v>1</v>
      </c>
      <c r="W249">
        <f>VLOOKUP(A249,site_data_desc!$A$2:$M$380,11,0)</f>
        <v>0</v>
      </c>
      <c r="X249">
        <f>VLOOKUP(A249,site_data_desc!$A$2:$M$380,12,0)</f>
        <v>0</v>
      </c>
      <c r="Y249">
        <f>VLOOKUP(A249,site_data_desc!$A$2:$M$380,13,0)</f>
        <v>0</v>
      </c>
      <c r="Z249" s="1">
        <f t="shared" si="36"/>
        <v>0.80014059424971573</v>
      </c>
      <c r="AA249" s="1" t="str">
        <f t="shared" si="37"/>
        <v>75-100% increase</v>
      </c>
      <c r="AB249" s="3">
        <f t="shared" si="38"/>
        <v>4</v>
      </c>
      <c r="AC249">
        <f t="shared" si="39"/>
        <v>1</v>
      </c>
    </row>
    <row r="250" spans="1:29" x14ac:dyDescent="0.3">
      <c r="A250" t="s">
        <v>248</v>
      </c>
      <c r="B250" s="1">
        <f>VLOOKUP(A250,welfare_data!$A$1:$C$379,2,0)</f>
        <v>32095621.851840001</v>
      </c>
      <c r="C250" s="1">
        <f>VLOOKUP(A250,welfare_data!$A$1:$C$379,3,0)</f>
        <v>57841261.513644002</v>
      </c>
      <c r="D250" t="s">
        <v>378</v>
      </c>
      <c r="E250">
        <v>16.312999999999899</v>
      </c>
      <c r="F250">
        <v>54.383000000000003</v>
      </c>
      <c r="G250" t="str">
        <f t="shared" si="30"/>
        <v>30,000,000 - 70,000,000</v>
      </c>
      <c r="H250" t="str">
        <f t="shared" si="30"/>
        <v>30,000,000 - 70,000,000</v>
      </c>
      <c r="I250">
        <f t="shared" si="31"/>
        <v>5</v>
      </c>
      <c r="J250">
        <f t="shared" si="31"/>
        <v>5</v>
      </c>
      <c r="K250">
        <f t="shared" si="32"/>
        <v>1.9870133464215782</v>
      </c>
      <c r="L250">
        <f t="shared" si="33"/>
        <v>2.3784142300054416</v>
      </c>
      <c r="M250">
        <f t="shared" si="34"/>
        <v>1.9870133464215782</v>
      </c>
      <c r="N250">
        <f t="shared" si="35"/>
        <v>2.3784142300054416</v>
      </c>
      <c r="O250">
        <f>VLOOKUP(A250,site_data_desc!$A$2:$M$380,3,0)</f>
        <v>0</v>
      </c>
      <c r="P250">
        <f>VLOOKUP(A250,site_data_desc!$A$2:$M$380,4,0)</f>
        <v>5.2106800000000002E-2</v>
      </c>
      <c r="Q250">
        <f>VLOOKUP(A250,site_data_desc!$A$2:$M$380,5,0)</f>
        <v>28.298999999999999</v>
      </c>
      <c r="R250">
        <f>VLOOKUP(A250,site_data_desc!$A$2:$M$380,6,0)</f>
        <v>117.629</v>
      </c>
      <c r="S250">
        <f>VLOOKUP(A250,site_data_desc!$A$2:$M$380,7,0)</f>
        <v>1</v>
      </c>
      <c r="T250">
        <f>VLOOKUP(A250,site_data_desc!$A$2:$M$380,8,0)</f>
        <v>0.04</v>
      </c>
      <c r="U250">
        <f>VLOOKUP(A250,site_data_desc!$A$2:$M$380,9,0)</f>
        <v>2.5000000000000001E-2</v>
      </c>
      <c r="V250">
        <f>VLOOKUP(A250,site_data_desc!$A$2:$M$380,10,0)</f>
        <v>1</v>
      </c>
      <c r="W250">
        <f>VLOOKUP(A250,site_data_desc!$A$2:$M$380,11,0)</f>
        <v>0</v>
      </c>
      <c r="X250">
        <f>VLOOKUP(A250,site_data_desc!$A$2:$M$380,12,0)</f>
        <v>0</v>
      </c>
      <c r="Y250">
        <f>VLOOKUP(A250,site_data_desc!$A$2:$M$380,13,0)</f>
        <v>0</v>
      </c>
      <c r="Z250" s="1">
        <f t="shared" si="36"/>
        <v>0.80215425582502109</v>
      </c>
      <c r="AA250" s="1" t="str">
        <f t="shared" si="37"/>
        <v>75-100% increase</v>
      </c>
      <c r="AB250" s="3">
        <f t="shared" si="38"/>
        <v>4</v>
      </c>
      <c r="AC250">
        <f t="shared" si="39"/>
        <v>1</v>
      </c>
    </row>
    <row r="251" spans="1:29" x14ac:dyDescent="0.3">
      <c r="A251" t="s">
        <v>249</v>
      </c>
      <c r="B251" s="1">
        <f>VLOOKUP(A251,welfare_data!$A$1:$C$379,2,0)</f>
        <v>14679933.804339999</v>
      </c>
      <c r="C251" s="1">
        <f>VLOOKUP(A251,welfare_data!$A$1:$C$379,3,0)</f>
        <v>26413758.206610002</v>
      </c>
      <c r="D251" t="s">
        <v>378</v>
      </c>
      <c r="E251">
        <v>16.544</v>
      </c>
      <c r="F251">
        <v>54.543999999999897</v>
      </c>
      <c r="G251" t="str">
        <f t="shared" si="30"/>
        <v>10,000,000 - 30,000,000</v>
      </c>
      <c r="H251" t="str">
        <f t="shared" si="30"/>
        <v>10,000,000 - 30,000,000</v>
      </c>
      <c r="I251">
        <f t="shared" si="31"/>
        <v>4</v>
      </c>
      <c r="J251">
        <f t="shared" si="31"/>
        <v>4</v>
      </c>
      <c r="K251">
        <f t="shared" si="32"/>
        <v>1.7320508075688776</v>
      </c>
      <c r="L251">
        <f t="shared" si="33"/>
        <v>1.9999999999999996</v>
      </c>
      <c r="M251">
        <f t="shared" si="34"/>
        <v>1.7320508075688776</v>
      </c>
      <c r="N251">
        <f t="shared" si="35"/>
        <v>1.9999999999999996</v>
      </c>
      <c r="O251">
        <f>VLOOKUP(A251,site_data_desc!$A$2:$M$380,3,0)</f>
        <v>0</v>
      </c>
      <c r="P251">
        <f>VLOOKUP(A251,site_data_desc!$A$2:$M$380,4,0)</f>
        <v>6.5520698000000002E-2</v>
      </c>
      <c r="Q251">
        <f>VLOOKUP(A251,site_data_desc!$A$2:$M$380,5,0)</f>
        <v>45.903998999999999</v>
      </c>
      <c r="R251">
        <f>VLOOKUP(A251,site_data_desc!$A$2:$M$380,6,0)</f>
        <v>26.903400000000001</v>
      </c>
      <c r="S251">
        <f>VLOOKUP(A251,site_data_desc!$A$2:$M$380,7,0)</f>
        <v>2</v>
      </c>
      <c r="T251">
        <f>VLOOKUP(A251,site_data_desc!$A$2:$M$380,8,0)</f>
        <v>4.3999999999999997E-2</v>
      </c>
      <c r="U251">
        <f>VLOOKUP(A251,site_data_desc!$A$2:$M$380,9,0)</f>
        <v>9.4000000000000004E-3</v>
      </c>
      <c r="V251">
        <f>VLOOKUP(A251,site_data_desc!$A$2:$M$380,10,0)</f>
        <v>0</v>
      </c>
      <c r="W251">
        <f>VLOOKUP(A251,site_data_desc!$A$2:$M$380,11,0)</f>
        <v>1</v>
      </c>
      <c r="X251">
        <f>VLOOKUP(A251,site_data_desc!$A$2:$M$380,12,0)</f>
        <v>0</v>
      </c>
      <c r="Y251">
        <f>VLOOKUP(A251,site_data_desc!$A$2:$M$380,13,0)</f>
        <v>0</v>
      </c>
      <c r="Z251" s="1">
        <f t="shared" si="36"/>
        <v>0.7993104436752293</v>
      </c>
      <c r="AA251" s="1" t="str">
        <f t="shared" si="37"/>
        <v>75-100% increase</v>
      </c>
      <c r="AB251" s="3">
        <f t="shared" si="38"/>
        <v>4</v>
      </c>
      <c r="AC251">
        <f t="shared" si="39"/>
        <v>0</v>
      </c>
    </row>
    <row r="252" spans="1:29" x14ac:dyDescent="0.3">
      <c r="A252" t="s">
        <v>250</v>
      </c>
      <c r="B252" s="1">
        <f>VLOOKUP(A252,welfare_data!$A$1:$C$379,2,0)</f>
        <v>131798114.4073</v>
      </c>
      <c r="C252" s="1">
        <f>VLOOKUP(A252,welfare_data!$A$1:$C$379,3,0)</f>
        <v>237236924.17949</v>
      </c>
      <c r="D252" t="s">
        <v>378</v>
      </c>
      <c r="E252">
        <v>17.555</v>
      </c>
      <c r="F252">
        <v>54.768000000000001</v>
      </c>
      <c r="G252" t="str">
        <f t="shared" si="30"/>
        <v>70,000,000 - 150,000,000</v>
      </c>
      <c r="H252" t="str">
        <f t="shared" si="30"/>
        <v>150,000,000 - 400,000,000</v>
      </c>
      <c r="I252">
        <f t="shared" si="31"/>
        <v>6</v>
      </c>
      <c r="J252">
        <f t="shared" si="31"/>
        <v>7</v>
      </c>
      <c r="K252">
        <f t="shared" si="32"/>
        <v>2.2795070569547784</v>
      </c>
      <c r="L252">
        <f t="shared" si="33"/>
        <v>2.8284271247461894</v>
      </c>
      <c r="M252">
        <f t="shared" si="34"/>
        <v>2.6150566286152079</v>
      </c>
      <c r="N252">
        <f t="shared" si="35"/>
        <v>3.3635856610148567</v>
      </c>
      <c r="O252">
        <f>VLOOKUP(A252,site_data_desc!$A$2:$M$380,3,0)</f>
        <v>0</v>
      </c>
      <c r="P252">
        <f>VLOOKUP(A252,site_data_desc!$A$2:$M$380,4,0)</f>
        <v>0.26992300000000002</v>
      </c>
      <c r="Q252">
        <f>VLOOKUP(A252,site_data_desc!$A$2:$M$380,5,0)</f>
        <v>93.761902000000006</v>
      </c>
      <c r="R252">
        <f>VLOOKUP(A252,site_data_desc!$A$2:$M$380,6,0)</f>
        <v>39.471901000000003</v>
      </c>
      <c r="S252">
        <f>VLOOKUP(A252,site_data_desc!$A$2:$M$380,7,0)</f>
        <v>2</v>
      </c>
      <c r="T252">
        <f>VLOOKUP(A252,site_data_desc!$A$2:$M$380,8,0)</f>
        <v>0.11600000000000001</v>
      </c>
      <c r="U252">
        <f>VLOOKUP(A252,site_data_desc!$A$2:$M$380,9,0)</f>
        <v>4.1599999999999998E-2</v>
      </c>
      <c r="V252">
        <f>VLOOKUP(A252,site_data_desc!$A$2:$M$380,10,0)</f>
        <v>0</v>
      </c>
      <c r="W252">
        <f>VLOOKUP(A252,site_data_desc!$A$2:$M$380,11,0)</f>
        <v>1</v>
      </c>
      <c r="X252">
        <f>VLOOKUP(A252,site_data_desc!$A$2:$M$380,12,0)</f>
        <v>0</v>
      </c>
      <c r="Y252">
        <f>VLOOKUP(A252,site_data_desc!$A$2:$M$380,13,0)</f>
        <v>0</v>
      </c>
      <c r="Z252" s="1">
        <f t="shared" si="36"/>
        <v>0.80000241465025079</v>
      </c>
      <c r="AA252" s="1" t="str">
        <f t="shared" si="37"/>
        <v>75-100% increase</v>
      </c>
      <c r="AB252" s="3">
        <f t="shared" si="38"/>
        <v>4</v>
      </c>
      <c r="AC252">
        <f t="shared" si="39"/>
        <v>0</v>
      </c>
    </row>
    <row r="253" spans="1:29" x14ac:dyDescent="0.3">
      <c r="A253" t="s">
        <v>251</v>
      </c>
      <c r="B253" s="1">
        <f>VLOOKUP(A253,welfare_data!$A$1:$C$379,2,0)</f>
        <v>60958080.394429997</v>
      </c>
      <c r="C253" s="1">
        <f>VLOOKUP(A253,welfare_data!$A$1:$C$379,3,0)</f>
        <v>109490851.88090999</v>
      </c>
      <c r="D253" t="s">
        <v>378</v>
      </c>
      <c r="E253">
        <v>17.574000000000002</v>
      </c>
      <c r="F253">
        <v>54.768999999999899</v>
      </c>
      <c r="G253" t="str">
        <f t="shared" si="30"/>
        <v>30,000,000 - 70,000,000</v>
      </c>
      <c r="H253" t="str">
        <f t="shared" si="30"/>
        <v>70,000,000 - 150,000,000</v>
      </c>
      <c r="I253">
        <f t="shared" si="31"/>
        <v>5</v>
      </c>
      <c r="J253">
        <f t="shared" si="31"/>
        <v>6</v>
      </c>
      <c r="K253">
        <f t="shared" si="32"/>
        <v>1.9870133464215782</v>
      </c>
      <c r="L253">
        <f t="shared" si="33"/>
        <v>2.3784142300054416</v>
      </c>
      <c r="M253">
        <f t="shared" si="34"/>
        <v>2.2795070569547784</v>
      </c>
      <c r="N253">
        <f t="shared" si="35"/>
        <v>2.8284271247461894</v>
      </c>
      <c r="O253">
        <f>VLOOKUP(A253,site_data_desc!$A$2:$M$380,3,0)</f>
        <v>0</v>
      </c>
      <c r="P253">
        <f>VLOOKUP(A253,site_data_desc!$A$2:$M$380,4,0)</f>
        <v>0.26294101000000003</v>
      </c>
      <c r="Q253">
        <f>VLOOKUP(A253,site_data_desc!$A$2:$M$380,5,0)</f>
        <v>87.491698999999997</v>
      </c>
      <c r="R253">
        <f>VLOOKUP(A253,site_data_desc!$A$2:$M$380,6,0)</f>
        <v>39.889198</v>
      </c>
      <c r="S253">
        <f>VLOOKUP(A253,site_data_desc!$A$2:$M$380,7,0)</f>
        <v>2</v>
      </c>
      <c r="T253">
        <f>VLOOKUP(A253,site_data_desc!$A$2:$M$380,8,0)</f>
        <v>0.59299999999999997</v>
      </c>
      <c r="U253">
        <f>VLOOKUP(A253,site_data_desc!$A$2:$M$380,9,0)</f>
        <v>5.8999999999999997E-2</v>
      </c>
      <c r="V253">
        <f>VLOOKUP(A253,site_data_desc!$A$2:$M$380,10,0)</f>
        <v>0</v>
      </c>
      <c r="W253">
        <f>VLOOKUP(A253,site_data_desc!$A$2:$M$380,11,0)</f>
        <v>1</v>
      </c>
      <c r="X253">
        <f>VLOOKUP(A253,site_data_desc!$A$2:$M$380,12,0)</f>
        <v>0</v>
      </c>
      <c r="Y253">
        <f>VLOOKUP(A253,site_data_desc!$A$2:$M$380,13,0)</f>
        <v>0</v>
      </c>
      <c r="Z253" s="1">
        <f t="shared" si="36"/>
        <v>0.796166335495608</v>
      </c>
      <c r="AA253" s="1" t="str">
        <f t="shared" si="37"/>
        <v>75-100% increase</v>
      </c>
      <c r="AB253" s="3">
        <f t="shared" si="38"/>
        <v>4</v>
      </c>
      <c r="AC253">
        <f t="shared" si="39"/>
        <v>0</v>
      </c>
    </row>
    <row r="254" spans="1:29" x14ac:dyDescent="0.3">
      <c r="A254" t="s">
        <v>252</v>
      </c>
      <c r="B254" s="1">
        <f>VLOOKUP(A254,welfare_data!$A$1:$C$379,2,0)</f>
        <v>205280509.14480001</v>
      </c>
      <c r="C254" s="1">
        <f>VLOOKUP(A254,welfare_data!$A$1:$C$379,3,0)</f>
        <v>180632736.49739999</v>
      </c>
      <c r="D254" t="s">
        <v>378</v>
      </c>
      <c r="E254">
        <v>16.864999999999899</v>
      </c>
      <c r="F254">
        <v>54.588999999999899</v>
      </c>
      <c r="G254" t="str">
        <f t="shared" si="30"/>
        <v>150,000,000 - 400,000,000</v>
      </c>
      <c r="H254" t="str">
        <f t="shared" si="30"/>
        <v>150,000,000 - 400,000,000</v>
      </c>
      <c r="I254">
        <f t="shared" si="31"/>
        <v>7</v>
      </c>
      <c r="J254">
        <f t="shared" si="31"/>
        <v>7</v>
      </c>
      <c r="K254">
        <f t="shared" si="32"/>
        <v>2.6150566286152079</v>
      </c>
      <c r="L254">
        <f t="shared" si="33"/>
        <v>3.3635856610148567</v>
      </c>
      <c r="M254">
        <f t="shared" si="34"/>
        <v>2.6150566286152079</v>
      </c>
      <c r="N254">
        <f t="shared" si="35"/>
        <v>3.3635856610148567</v>
      </c>
      <c r="O254">
        <f>VLOOKUP(A254,site_data_desc!$A$2:$M$380,3,0)</f>
        <v>1</v>
      </c>
      <c r="P254">
        <f>VLOOKUP(A254,site_data_desc!$A$2:$M$380,4,0)</f>
        <v>0.90457097999999991</v>
      </c>
      <c r="Q254">
        <f>VLOOKUP(A254,site_data_desc!$A$2:$M$380,5,0)</f>
        <v>274.26400999999998</v>
      </c>
      <c r="R254">
        <f>VLOOKUP(A254,site_data_desc!$A$2:$M$380,6,0)</f>
        <v>123.985</v>
      </c>
      <c r="S254">
        <f>VLOOKUP(A254,site_data_desc!$A$2:$M$380,7,0)</f>
        <v>2</v>
      </c>
      <c r="T254">
        <f>VLOOKUP(A254,site_data_desc!$A$2:$M$380,8,0)</f>
        <v>0.309</v>
      </c>
      <c r="U254">
        <f>VLOOKUP(A254,site_data_desc!$A$2:$M$380,9,0)</f>
        <v>0.109</v>
      </c>
      <c r="V254">
        <f>VLOOKUP(A254,site_data_desc!$A$2:$M$380,10,0)</f>
        <v>0</v>
      </c>
      <c r="W254">
        <f>VLOOKUP(A254,site_data_desc!$A$2:$M$380,11,0)</f>
        <v>1</v>
      </c>
      <c r="X254">
        <f>VLOOKUP(A254,site_data_desc!$A$2:$M$380,12,0)</f>
        <v>0</v>
      </c>
      <c r="Y254">
        <f>VLOOKUP(A254,site_data_desc!$A$2:$M$380,13,0)</f>
        <v>0</v>
      </c>
      <c r="Z254" s="1">
        <f t="shared" si="36"/>
        <v>-0.12006874276609508</v>
      </c>
      <c r="AA254" s="1" t="str">
        <f t="shared" si="37"/>
        <v>0-25% increase</v>
      </c>
      <c r="AB254" s="3">
        <f t="shared" si="38"/>
        <v>1</v>
      </c>
      <c r="AC254">
        <f t="shared" si="39"/>
        <v>0</v>
      </c>
    </row>
    <row r="255" spans="1:29" x14ac:dyDescent="0.3">
      <c r="A255" t="s">
        <v>253</v>
      </c>
      <c r="B255" s="1">
        <f>VLOOKUP(A255,welfare_data!$A$1:$C$379,2,0)</f>
        <v>39303319.298940003</v>
      </c>
      <c r="C255" s="1">
        <f>VLOOKUP(A255,welfare_data!$A$1:$C$379,3,0)</f>
        <v>71795298.045534998</v>
      </c>
      <c r="D255" t="s">
        <v>378</v>
      </c>
      <c r="E255">
        <v>17.0459999999999</v>
      </c>
      <c r="F255">
        <v>54.6679999999999</v>
      </c>
      <c r="G255" t="str">
        <f t="shared" si="30"/>
        <v>30,000,000 - 70,000,000</v>
      </c>
      <c r="H255" t="str">
        <f t="shared" si="30"/>
        <v>70,000,000 - 150,000,000</v>
      </c>
      <c r="I255">
        <f t="shared" si="31"/>
        <v>5</v>
      </c>
      <c r="J255">
        <f t="shared" si="31"/>
        <v>6</v>
      </c>
      <c r="K255">
        <f t="shared" si="32"/>
        <v>1.9870133464215782</v>
      </c>
      <c r="L255">
        <f t="shared" si="33"/>
        <v>2.3784142300054416</v>
      </c>
      <c r="M255">
        <f t="shared" si="34"/>
        <v>2.2795070569547784</v>
      </c>
      <c r="N255">
        <f t="shared" si="35"/>
        <v>2.8284271247461894</v>
      </c>
      <c r="O255">
        <f>VLOOKUP(A255,site_data_desc!$A$2:$M$380,3,0)</f>
        <v>0</v>
      </c>
      <c r="P255">
        <f>VLOOKUP(A255,site_data_desc!$A$2:$M$380,4,0)</f>
        <v>6.2387600000000001E-2</v>
      </c>
      <c r="Q255">
        <f>VLOOKUP(A255,site_data_desc!$A$2:$M$380,5,0)</f>
        <v>26.745000999999998</v>
      </c>
      <c r="R255">
        <f>VLOOKUP(A255,site_data_desc!$A$2:$M$380,6,0)</f>
        <v>27.956499000000001</v>
      </c>
      <c r="S255">
        <f>VLOOKUP(A255,site_data_desc!$A$2:$M$380,7,0)</f>
        <v>2</v>
      </c>
      <c r="T255">
        <f>VLOOKUP(A255,site_data_desc!$A$2:$M$380,8,0)</f>
        <v>3.5999999999999997E-2</v>
      </c>
      <c r="U255">
        <f>VLOOKUP(A255,site_data_desc!$A$2:$M$380,9,0)</f>
        <v>0.02</v>
      </c>
      <c r="V255">
        <f>VLOOKUP(A255,site_data_desc!$A$2:$M$380,10,0)</f>
        <v>0</v>
      </c>
      <c r="W255">
        <f>VLOOKUP(A255,site_data_desc!$A$2:$M$380,11,0)</f>
        <v>1</v>
      </c>
      <c r="X255">
        <f>VLOOKUP(A255,site_data_desc!$A$2:$M$380,12,0)</f>
        <v>0</v>
      </c>
      <c r="Y255">
        <f>VLOOKUP(A255,site_data_desc!$A$2:$M$380,13,0)</f>
        <v>0</v>
      </c>
      <c r="Z255" s="1">
        <f t="shared" si="36"/>
        <v>0.82669808367740816</v>
      </c>
      <c r="AA255" s="1" t="str">
        <f t="shared" si="37"/>
        <v>75-100% increase</v>
      </c>
      <c r="AB255" s="3">
        <f t="shared" si="38"/>
        <v>4</v>
      </c>
      <c r="AC255">
        <f t="shared" si="39"/>
        <v>0</v>
      </c>
    </row>
    <row r="256" spans="1:29" x14ac:dyDescent="0.3">
      <c r="A256" t="s">
        <v>254</v>
      </c>
      <c r="B256" s="1">
        <f>VLOOKUP(A256,welfare_data!$A$1:$C$379,2,0)</f>
        <v>6691251.5258879997</v>
      </c>
      <c r="C256" s="1">
        <f>VLOOKUP(A256,welfare_data!$A$1:$C$379,3,0)</f>
        <v>12034909.227382001</v>
      </c>
      <c r="D256" t="s">
        <v>378</v>
      </c>
      <c r="E256">
        <v>17.056999999999899</v>
      </c>
      <c r="F256">
        <v>54.6709999999999</v>
      </c>
      <c r="G256" t="str">
        <f t="shared" si="30"/>
        <v>3,000,000 - 10,000,000</v>
      </c>
      <c r="H256" t="str">
        <f t="shared" si="30"/>
        <v>10,000,000 - 30,000,000</v>
      </c>
      <c r="I256">
        <f t="shared" si="31"/>
        <v>3</v>
      </c>
      <c r="J256">
        <f t="shared" si="31"/>
        <v>4</v>
      </c>
      <c r="K256">
        <f t="shared" si="32"/>
        <v>1.5098036484771051</v>
      </c>
      <c r="L256">
        <f t="shared" si="33"/>
        <v>1.6817928305074288</v>
      </c>
      <c r="M256">
        <f t="shared" si="34"/>
        <v>1.7320508075688776</v>
      </c>
      <c r="N256">
        <f t="shared" si="35"/>
        <v>1.9999999999999996</v>
      </c>
      <c r="O256">
        <f>VLOOKUP(A256,site_data_desc!$A$2:$M$380,3,0)</f>
        <v>0</v>
      </c>
      <c r="P256">
        <f>VLOOKUP(A256,site_data_desc!$A$2:$M$380,4,0)</f>
        <v>5.3285701999999997E-2</v>
      </c>
      <c r="Q256">
        <f>VLOOKUP(A256,site_data_desc!$A$2:$M$380,5,0)</f>
        <v>22.769300000000001</v>
      </c>
      <c r="R256">
        <f>VLOOKUP(A256,site_data_desc!$A$2:$M$380,6,0)</f>
        <v>29.048500000000001</v>
      </c>
      <c r="S256">
        <f>VLOOKUP(A256,site_data_desc!$A$2:$M$380,7,0)</f>
        <v>2</v>
      </c>
      <c r="T256">
        <f>VLOOKUP(A256,site_data_desc!$A$2:$M$380,8,0)</f>
        <v>5.5E-2</v>
      </c>
      <c r="U256">
        <f>VLOOKUP(A256,site_data_desc!$A$2:$M$380,9,0)</f>
        <v>1.7999999999999999E-2</v>
      </c>
      <c r="V256">
        <f>VLOOKUP(A256,site_data_desc!$A$2:$M$380,10,0)</f>
        <v>0</v>
      </c>
      <c r="W256">
        <f>VLOOKUP(A256,site_data_desc!$A$2:$M$380,11,0)</f>
        <v>1</v>
      </c>
      <c r="X256">
        <f>VLOOKUP(A256,site_data_desc!$A$2:$M$380,12,0)</f>
        <v>0</v>
      </c>
      <c r="Y256">
        <f>VLOOKUP(A256,site_data_desc!$A$2:$M$380,13,0)</f>
        <v>0</v>
      </c>
      <c r="Z256" s="1">
        <f t="shared" si="36"/>
        <v>0.79860362158256204</v>
      </c>
      <c r="AA256" s="1" t="str">
        <f t="shared" si="37"/>
        <v>75-100% increase</v>
      </c>
      <c r="AB256" s="3">
        <f t="shared" si="38"/>
        <v>4</v>
      </c>
      <c r="AC256">
        <f t="shared" si="39"/>
        <v>0</v>
      </c>
    </row>
    <row r="257" spans="1:29" x14ac:dyDescent="0.3">
      <c r="A257" t="s">
        <v>255</v>
      </c>
      <c r="B257" s="1">
        <f>VLOOKUP(A257,welfare_data!$A$1:$C$379,2,0)</f>
        <v>122059713.77500001</v>
      </c>
      <c r="C257" s="1">
        <f>VLOOKUP(A257,welfare_data!$A$1:$C$379,3,0)</f>
        <v>219337639.04497001</v>
      </c>
      <c r="D257" t="s">
        <v>378</v>
      </c>
      <c r="E257">
        <v>19.443000000000001</v>
      </c>
      <c r="F257">
        <v>54.387999999999899</v>
      </c>
      <c r="G257" t="str">
        <f t="shared" si="30"/>
        <v>70,000,000 - 150,000,000</v>
      </c>
      <c r="H257" t="str">
        <f t="shared" si="30"/>
        <v>150,000,000 - 400,000,000</v>
      </c>
      <c r="I257">
        <f t="shared" si="31"/>
        <v>6</v>
      </c>
      <c r="J257">
        <f t="shared" si="31"/>
        <v>7</v>
      </c>
      <c r="K257">
        <f t="shared" si="32"/>
        <v>2.2795070569547784</v>
      </c>
      <c r="L257">
        <f t="shared" si="33"/>
        <v>2.8284271247461894</v>
      </c>
      <c r="M257">
        <f t="shared" si="34"/>
        <v>2.6150566286152079</v>
      </c>
      <c r="N257">
        <f t="shared" si="35"/>
        <v>3.3635856610148567</v>
      </c>
      <c r="O257">
        <f>VLOOKUP(A257,site_data_desc!$A$2:$M$380,3,0)</f>
        <v>0</v>
      </c>
      <c r="P257">
        <f>VLOOKUP(A257,site_data_desc!$A$2:$M$380,4,0)</f>
        <v>0.10595099999999999</v>
      </c>
      <c r="Q257">
        <f>VLOOKUP(A257,site_data_desc!$A$2:$M$380,5,0)</f>
        <v>61.961497999999999</v>
      </c>
      <c r="R257">
        <f>VLOOKUP(A257,site_data_desc!$A$2:$M$380,6,0)</f>
        <v>81.245697000000007</v>
      </c>
      <c r="S257">
        <f>VLOOKUP(A257,site_data_desc!$A$2:$M$380,7,0)</f>
        <v>1</v>
      </c>
      <c r="T257">
        <f>VLOOKUP(A257,site_data_desc!$A$2:$M$380,8,0)</f>
        <v>1.3599999999999999E-2</v>
      </c>
      <c r="U257">
        <f>VLOOKUP(A257,site_data_desc!$A$2:$M$380,9,0)</f>
        <v>1.5599999999999999E-2</v>
      </c>
      <c r="V257">
        <f>VLOOKUP(A257,site_data_desc!$A$2:$M$380,10,0)</f>
        <v>1</v>
      </c>
      <c r="W257">
        <f>VLOOKUP(A257,site_data_desc!$A$2:$M$380,11,0)</f>
        <v>0</v>
      </c>
      <c r="X257">
        <f>VLOOKUP(A257,site_data_desc!$A$2:$M$380,12,0)</f>
        <v>0</v>
      </c>
      <c r="Y257">
        <f>VLOOKUP(A257,site_data_desc!$A$2:$M$380,13,0)</f>
        <v>0</v>
      </c>
      <c r="Z257" s="1">
        <f t="shared" si="36"/>
        <v>0.79696996053331925</v>
      </c>
      <c r="AA257" s="1" t="str">
        <f t="shared" si="37"/>
        <v>75-100% increase</v>
      </c>
      <c r="AB257" s="3">
        <f t="shared" si="38"/>
        <v>4</v>
      </c>
      <c r="AC257">
        <f t="shared" si="39"/>
        <v>1</v>
      </c>
    </row>
    <row r="258" spans="1:29" x14ac:dyDescent="0.3">
      <c r="A258" t="s">
        <v>256</v>
      </c>
      <c r="B258" s="1">
        <f>VLOOKUP(A258,welfare_data!$A$1:$C$379,2,0)</f>
        <v>3506225.418387</v>
      </c>
      <c r="C258" s="1">
        <f>VLOOKUP(A258,welfare_data!$A$1:$C$379,3,0)</f>
        <v>6282045.7850861996</v>
      </c>
      <c r="D258" t="s">
        <v>378</v>
      </c>
      <c r="E258">
        <v>19.6039999999999</v>
      </c>
      <c r="F258">
        <v>54.441000000000003</v>
      </c>
      <c r="G258" t="str">
        <f t="shared" si="30"/>
        <v>3,000,000 - 10,000,000</v>
      </c>
      <c r="H258" t="str">
        <f t="shared" si="30"/>
        <v>3,000,000 - 10,000,000</v>
      </c>
      <c r="I258">
        <f t="shared" si="31"/>
        <v>3</v>
      </c>
      <c r="J258">
        <f t="shared" si="31"/>
        <v>3</v>
      </c>
      <c r="K258">
        <f t="shared" si="32"/>
        <v>1.5098036484771051</v>
      </c>
      <c r="L258">
        <f t="shared" si="33"/>
        <v>1.6817928305074288</v>
      </c>
      <c r="M258">
        <f t="shared" si="34"/>
        <v>1.5098036484771051</v>
      </c>
      <c r="N258">
        <f t="shared" si="35"/>
        <v>1.6817928305074288</v>
      </c>
      <c r="O258">
        <f>VLOOKUP(A258,site_data_desc!$A$2:$M$380,3,0)</f>
        <v>0</v>
      </c>
      <c r="P258">
        <f>VLOOKUP(A258,site_data_desc!$A$2:$M$380,4,0)</f>
        <v>1.0936999999999999E-2</v>
      </c>
      <c r="Q258">
        <f>VLOOKUP(A258,site_data_desc!$A$2:$M$380,5,0)</f>
        <v>6.7708997999999996</v>
      </c>
      <c r="R258">
        <f>VLOOKUP(A258,site_data_desc!$A$2:$M$380,6,0)</f>
        <v>11.980700000000001</v>
      </c>
      <c r="S258">
        <f>VLOOKUP(A258,site_data_desc!$A$2:$M$380,7,0)</f>
        <v>2</v>
      </c>
      <c r="T258">
        <f>VLOOKUP(A258,site_data_desc!$A$2:$M$380,8,0)</f>
        <v>9.5000000000000001E-2</v>
      </c>
      <c r="U258">
        <f>VLOOKUP(A258,site_data_desc!$A$2:$M$380,9,0)</f>
        <v>7.4999999999999997E-2</v>
      </c>
      <c r="V258">
        <f>VLOOKUP(A258,site_data_desc!$A$2:$M$380,10,0)</f>
        <v>0</v>
      </c>
      <c r="W258">
        <f>VLOOKUP(A258,site_data_desc!$A$2:$M$380,11,0)</f>
        <v>1</v>
      </c>
      <c r="X258">
        <f>VLOOKUP(A258,site_data_desc!$A$2:$M$380,12,0)</f>
        <v>0</v>
      </c>
      <c r="Y258">
        <f>VLOOKUP(A258,site_data_desc!$A$2:$M$380,13,0)</f>
        <v>0</v>
      </c>
      <c r="Z258" s="1">
        <f t="shared" si="36"/>
        <v>0.79168337327729055</v>
      </c>
      <c r="AA258" s="1" t="str">
        <f t="shared" si="37"/>
        <v>75-100% increase</v>
      </c>
      <c r="AB258" s="3">
        <f t="shared" si="38"/>
        <v>4</v>
      </c>
      <c r="AC258">
        <f t="shared" si="39"/>
        <v>0</v>
      </c>
    </row>
    <row r="259" spans="1:29" x14ac:dyDescent="0.3">
      <c r="A259" t="s">
        <v>257</v>
      </c>
      <c r="B259" s="1">
        <f>VLOOKUP(A259,welfare_data!$A$1:$C$379,2,0)</f>
        <v>12660430.777589999</v>
      </c>
      <c r="C259" s="1">
        <f>VLOOKUP(A259,welfare_data!$A$1:$C$379,3,0)</f>
        <v>22688315.716471002</v>
      </c>
      <c r="D259" t="s">
        <v>378</v>
      </c>
      <c r="E259">
        <v>19.0369999999999</v>
      </c>
      <c r="F259">
        <v>54.344000000000001</v>
      </c>
      <c r="G259" t="str">
        <f t="shared" ref="G259:H322" si="40">IF(B259&lt;=1000000,"&lt; 1 million",IF(B259&lt;=3000000,"1,000,000 - 3,000,000",IF(B259&lt;=10000000,"3,000,000 - 10,000,000",IF(B259&lt;=30000000,"10,000,000 - 30,000,000",IF(B259&lt;=70000000,"30,000,000 - 70,000,000",IF(B259&lt;=150000000,"70,000,000 - 150,000,000",IF(B259&lt;=400000000,"150,000,000 - 400,000,000","&gt; 400 million")))))))</f>
        <v>10,000,000 - 30,000,000</v>
      </c>
      <c r="H259" t="str">
        <f t="shared" si="40"/>
        <v>10,000,000 - 30,000,000</v>
      </c>
      <c r="I259">
        <f t="shared" ref="I259:J322" si="41">IF(B259&lt;=1000000,1,IF(B259&lt;=3000000,2,IF(B259&lt;=10000000,3,IF(B259&lt;=30000000,4,IF(B259&lt;=70000000,5,IF(B259&lt;=150000000,6,IF(B259&lt;=400000000,7,8)))))))</f>
        <v>4</v>
      </c>
      <c r="J259">
        <f t="shared" si="41"/>
        <v>4</v>
      </c>
      <c r="K259">
        <f t="shared" ref="K259:K322" si="42">(3^(1/8))^I259</f>
        <v>1.7320508075688776</v>
      </c>
      <c r="L259">
        <f t="shared" ref="L259:L322" si="43">(4^(1/8))^I259</f>
        <v>1.9999999999999996</v>
      </c>
      <c r="M259">
        <f t="shared" ref="M259:M322" si="44">(3^(1/8))^J259</f>
        <v>1.7320508075688776</v>
      </c>
      <c r="N259">
        <f t="shared" ref="N259:N322" si="45">(4^(1/8))^J259</f>
        <v>1.9999999999999996</v>
      </c>
      <c r="O259">
        <f>VLOOKUP(A259,site_data_desc!$A$2:$M$380,3,0)</f>
        <v>0</v>
      </c>
      <c r="P259">
        <f>VLOOKUP(A259,site_data_desc!$A$2:$M$380,4,0)</f>
        <v>0.129886</v>
      </c>
      <c r="Q259">
        <f>VLOOKUP(A259,site_data_desc!$A$2:$M$380,5,0)</f>
        <v>106.22499999999999</v>
      </c>
      <c r="R259">
        <f>VLOOKUP(A259,site_data_desc!$A$2:$M$380,6,0)</f>
        <v>70.623299000000003</v>
      </c>
      <c r="S259">
        <f>VLOOKUP(A259,site_data_desc!$A$2:$M$380,7,0)</f>
        <v>1</v>
      </c>
      <c r="T259">
        <f>VLOOKUP(A259,site_data_desc!$A$2:$M$380,8,0)</f>
        <v>7.5999999999999998E-2</v>
      </c>
      <c r="U259">
        <f>VLOOKUP(A259,site_data_desc!$A$2:$M$380,9,0)</f>
        <v>0.03</v>
      </c>
      <c r="V259">
        <f>VLOOKUP(A259,site_data_desc!$A$2:$M$380,10,0)</f>
        <v>1</v>
      </c>
      <c r="W259">
        <f>VLOOKUP(A259,site_data_desc!$A$2:$M$380,11,0)</f>
        <v>0</v>
      </c>
      <c r="X259">
        <f>VLOOKUP(A259,site_data_desc!$A$2:$M$380,12,0)</f>
        <v>0</v>
      </c>
      <c r="Y259">
        <f>VLOOKUP(A259,site_data_desc!$A$2:$M$380,13,0)</f>
        <v>0</v>
      </c>
      <c r="Z259" s="1">
        <f t="shared" ref="Z259:Z322" si="46">(C259-B259)/B259</f>
        <v>0.79206506595582682</v>
      </c>
      <c r="AA259" s="1" t="str">
        <f t="shared" ref="AA259:AA322" si="47">IF(Z259&lt;0.25,"0-25% increase",IF(Z259&lt;0.5,"26-50% increase",IF(Z259&lt;0.75,"51-75% increase",IF(Z259&lt;1,"75-100% increase",IF(Z259&lt;1.25,"101-125% increase","over 125% increase")))))</f>
        <v>75-100% increase</v>
      </c>
      <c r="AB259" s="3">
        <f t="shared" ref="AB259:AB322" si="48">IF(Z259&lt;0.25,1,IF(Z259&lt;0.5,2,IF(Z259&lt;0.75,3,IF(Z259&lt;1,4,IF(Z259&lt;1.25,5,6)))))</f>
        <v>4</v>
      </c>
      <c r="AC259">
        <f t="shared" ref="AC259:AC322" si="49">IF(AND(O259=0,S259=1,Z259&gt;0),1,0)</f>
        <v>1</v>
      </c>
    </row>
    <row r="260" spans="1:29" x14ac:dyDescent="0.3">
      <c r="A260" t="s">
        <v>258</v>
      </c>
      <c r="B260" s="1">
        <f>VLOOKUP(A260,welfare_data!$A$1:$C$379,2,0)</f>
        <v>61908857.258429997</v>
      </c>
      <c r="C260" s="1">
        <f>VLOOKUP(A260,welfare_data!$A$1:$C$379,3,0)</f>
        <v>112313674.27444001</v>
      </c>
      <c r="D260" t="s">
        <v>378</v>
      </c>
      <c r="E260">
        <v>19.117000000000001</v>
      </c>
      <c r="F260">
        <v>54.347000000000001</v>
      </c>
      <c r="G260" t="str">
        <f t="shared" si="40"/>
        <v>30,000,000 - 70,000,000</v>
      </c>
      <c r="H260" t="str">
        <f t="shared" si="40"/>
        <v>70,000,000 - 150,000,000</v>
      </c>
      <c r="I260">
        <f t="shared" si="41"/>
        <v>5</v>
      </c>
      <c r="J260">
        <f t="shared" si="41"/>
        <v>6</v>
      </c>
      <c r="K260">
        <f t="shared" si="42"/>
        <v>1.9870133464215782</v>
      </c>
      <c r="L260">
        <f t="shared" si="43"/>
        <v>2.3784142300054416</v>
      </c>
      <c r="M260">
        <f t="shared" si="44"/>
        <v>2.2795070569547784</v>
      </c>
      <c r="N260">
        <f t="shared" si="45"/>
        <v>2.8284271247461894</v>
      </c>
      <c r="O260">
        <f>VLOOKUP(A260,site_data_desc!$A$2:$M$380,3,0)</f>
        <v>0</v>
      </c>
      <c r="P260">
        <f>VLOOKUP(A260,site_data_desc!$A$2:$M$380,4,0)</f>
        <v>0.18578600000000001</v>
      </c>
      <c r="Q260">
        <f>VLOOKUP(A260,site_data_desc!$A$2:$M$380,5,0)</f>
        <v>112.679</v>
      </c>
      <c r="R260">
        <f>VLOOKUP(A260,site_data_desc!$A$2:$M$380,6,0)</f>
        <v>66.591599000000002</v>
      </c>
      <c r="S260">
        <f>VLOOKUP(A260,site_data_desc!$A$2:$M$380,7,0)</f>
        <v>1</v>
      </c>
      <c r="T260">
        <f>VLOOKUP(A260,site_data_desc!$A$2:$M$380,8,0)</f>
        <v>3.7999999999999999E-2</v>
      </c>
      <c r="U260">
        <f>VLOOKUP(A260,site_data_desc!$A$2:$M$380,9,0)</f>
        <v>2.6800000000000001E-2</v>
      </c>
      <c r="V260">
        <f>VLOOKUP(A260,site_data_desc!$A$2:$M$380,10,0)</f>
        <v>1</v>
      </c>
      <c r="W260">
        <f>VLOOKUP(A260,site_data_desc!$A$2:$M$380,11,0)</f>
        <v>0</v>
      </c>
      <c r="X260">
        <f>VLOOKUP(A260,site_data_desc!$A$2:$M$380,12,0)</f>
        <v>0</v>
      </c>
      <c r="Y260">
        <f>VLOOKUP(A260,site_data_desc!$A$2:$M$380,13,0)</f>
        <v>0</v>
      </c>
      <c r="Z260" s="1">
        <f t="shared" si="46"/>
        <v>0.81417779697664328</v>
      </c>
      <c r="AA260" s="1" t="str">
        <f t="shared" si="47"/>
        <v>75-100% increase</v>
      </c>
      <c r="AB260" s="3">
        <f t="shared" si="48"/>
        <v>4</v>
      </c>
      <c r="AC260">
        <f t="shared" si="49"/>
        <v>1</v>
      </c>
    </row>
    <row r="261" spans="1:29" x14ac:dyDescent="0.3">
      <c r="A261" t="s">
        <v>259</v>
      </c>
      <c r="B261" s="1">
        <f>VLOOKUP(A261,welfare_data!$A$1:$C$379,2,0)</f>
        <v>20279662.116519999</v>
      </c>
      <c r="C261" s="1">
        <f>VLOOKUP(A261,welfare_data!$A$1:$C$379,3,0)</f>
        <v>36383479.956361003</v>
      </c>
      <c r="D261" t="s">
        <v>378</v>
      </c>
      <c r="E261">
        <v>19.224</v>
      </c>
      <c r="F261">
        <v>54.354999999999897</v>
      </c>
      <c r="G261" t="str">
        <f t="shared" si="40"/>
        <v>10,000,000 - 30,000,000</v>
      </c>
      <c r="H261" t="str">
        <f t="shared" si="40"/>
        <v>30,000,000 - 70,000,000</v>
      </c>
      <c r="I261">
        <f t="shared" si="41"/>
        <v>4</v>
      </c>
      <c r="J261">
        <f t="shared" si="41"/>
        <v>5</v>
      </c>
      <c r="K261">
        <f t="shared" si="42"/>
        <v>1.7320508075688776</v>
      </c>
      <c r="L261">
        <f t="shared" si="43"/>
        <v>1.9999999999999996</v>
      </c>
      <c r="M261">
        <f t="shared" si="44"/>
        <v>1.9870133464215782</v>
      </c>
      <c r="N261">
        <f t="shared" si="45"/>
        <v>2.3784142300054416</v>
      </c>
      <c r="O261">
        <f>VLOOKUP(A261,site_data_desc!$A$2:$M$380,3,0)</f>
        <v>0</v>
      </c>
      <c r="P261">
        <f>VLOOKUP(A261,site_data_desc!$A$2:$M$380,4,0)</f>
        <v>7.2172501E-2</v>
      </c>
      <c r="Q261">
        <f>VLOOKUP(A261,site_data_desc!$A$2:$M$380,5,0)</f>
        <v>69.682404000000005</v>
      </c>
      <c r="R261">
        <f>VLOOKUP(A261,site_data_desc!$A$2:$M$380,6,0)</f>
        <v>63.568401000000001</v>
      </c>
      <c r="S261">
        <f>VLOOKUP(A261,site_data_desc!$A$2:$M$380,7,0)</f>
        <v>1</v>
      </c>
      <c r="T261">
        <f>VLOOKUP(A261,site_data_desc!$A$2:$M$380,8,0)</f>
        <v>5.5E-2</v>
      </c>
      <c r="U261">
        <f>VLOOKUP(A261,site_data_desc!$A$2:$M$380,9,0)</f>
        <v>1.4999999999999999E-2</v>
      </c>
      <c r="V261">
        <f>VLOOKUP(A261,site_data_desc!$A$2:$M$380,10,0)</f>
        <v>1</v>
      </c>
      <c r="W261">
        <f>VLOOKUP(A261,site_data_desc!$A$2:$M$380,11,0)</f>
        <v>0</v>
      </c>
      <c r="X261">
        <f>VLOOKUP(A261,site_data_desc!$A$2:$M$380,12,0)</f>
        <v>0</v>
      </c>
      <c r="Y261">
        <f>VLOOKUP(A261,site_data_desc!$A$2:$M$380,13,0)</f>
        <v>0</v>
      </c>
      <c r="Z261" s="1">
        <f t="shared" si="46"/>
        <v>0.79408708820265239</v>
      </c>
      <c r="AA261" s="1" t="str">
        <f t="shared" si="47"/>
        <v>75-100% increase</v>
      </c>
      <c r="AB261" s="3">
        <f t="shared" si="48"/>
        <v>4</v>
      </c>
      <c r="AC261">
        <f t="shared" si="49"/>
        <v>1</v>
      </c>
    </row>
    <row r="262" spans="1:29" x14ac:dyDescent="0.3">
      <c r="A262" t="s">
        <v>260</v>
      </c>
      <c r="B262" s="1">
        <f>VLOOKUP(A262,welfare_data!$A$1:$C$379,2,0)</f>
        <v>75890211.857730001</v>
      </c>
      <c r="C262" s="1">
        <f>VLOOKUP(A262,welfare_data!$A$1:$C$379,3,0)</f>
        <v>137780366.39373001</v>
      </c>
      <c r="D262" t="s">
        <v>378</v>
      </c>
      <c r="E262">
        <v>18.7989999999999</v>
      </c>
      <c r="F262">
        <v>54.607999999999898</v>
      </c>
      <c r="G262" t="str">
        <f t="shared" si="40"/>
        <v>70,000,000 - 150,000,000</v>
      </c>
      <c r="H262" t="str">
        <f t="shared" si="40"/>
        <v>70,000,000 - 150,000,000</v>
      </c>
      <c r="I262">
        <f t="shared" si="41"/>
        <v>6</v>
      </c>
      <c r="J262">
        <f t="shared" si="41"/>
        <v>6</v>
      </c>
      <c r="K262">
        <f t="shared" si="42"/>
        <v>2.2795070569547784</v>
      </c>
      <c r="L262">
        <f t="shared" si="43"/>
        <v>2.8284271247461894</v>
      </c>
      <c r="M262">
        <f t="shared" si="44"/>
        <v>2.2795070569547784</v>
      </c>
      <c r="N262">
        <f t="shared" si="45"/>
        <v>2.8284271247461894</v>
      </c>
      <c r="O262">
        <f>VLOOKUP(A262,site_data_desc!$A$2:$M$380,3,0)</f>
        <v>0</v>
      </c>
      <c r="P262">
        <f>VLOOKUP(A262,site_data_desc!$A$2:$M$380,4,0)</f>
        <v>0.236067</v>
      </c>
      <c r="Q262">
        <f>VLOOKUP(A262,site_data_desc!$A$2:$M$380,5,0)</f>
        <v>147.92101</v>
      </c>
      <c r="R262">
        <f>VLOOKUP(A262,site_data_desc!$A$2:$M$380,6,0)</f>
        <v>180.673</v>
      </c>
      <c r="S262">
        <f>VLOOKUP(A262,site_data_desc!$A$2:$M$380,7,0)</f>
        <v>1</v>
      </c>
      <c r="T262">
        <f>VLOOKUP(A262,site_data_desc!$A$2:$M$380,8,0)</f>
        <v>3.9600000000000003E-2</v>
      </c>
      <c r="U262">
        <f>VLOOKUP(A262,site_data_desc!$A$2:$M$380,9,0)</f>
        <v>8.9999999999999993E-3</v>
      </c>
      <c r="V262">
        <f>VLOOKUP(A262,site_data_desc!$A$2:$M$380,10,0)</f>
        <v>1</v>
      </c>
      <c r="W262">
        <f>VLOOKUP(A262,site_data_desc!$A$2:$M$380,11,0)</f>
        <v>0</v>
      </c>
      <c r="X262">
        <f>VLOOKUP(A262,site_data_desc!$A$2:$M$380,12,0)</f>
        <v>0</v>
      </c>
      <c r="Y262">
        <f>VLOOKUP(A262,site_data_desc!$A$2:$M$380,13,0)</f>
        <v>0</v>
      </c>
      <c r="Z262" s="1">
        <f t="shared" si="46"/>
        <v>0.81552222639758021</v>
      </c>
      <c r="AA262" s="1" t="str">
        <f t="shared" si="47"/>
        <v>75-100% increase</v>
      </c>
      <c r="AB262" s="3">
        <f t="shared" si="48"/>
        <v>4</v>
      </c>
      <c r="AC262">
        <f t="shared" si="49"/>
        <v>1</v>
      </c>
    </row>
    <row r="263" spans="1:29" x14ac:dyDescent="0.3">
      <c r="A263" t="s">
        <v>261</v>
      </c>
      <c r="B263" s="1">
        <f>VLOOKUP(A263,welfare_data!$A$1:$C$379,2,0)</f>
        <v>37382337.93733</v>
      </c>
      <c r="C263" s="1">
        <f>VLOOKUP(A263,welfare_data!$A$1:$C$379,3,0)</f>
        <v>67711591.944408998</v>
      </c>
      <c r="D263" t="s">
        <v>378</v>
      </c>
      <c r="E263">
        <v>18.675999999999899</v>
      </c>
      <c r="F263">
        <v>54.704000000000001</v>
      </c>
      <c r="G263" t="str">
        <f t="shared" si="40"/>
        <v>30,000,000 - 70,000,000</v>
      </c>
      <c r="H263" t="str">
        <f t="shared" si="40"/>
        <v>30,000,000 - 70,000,000</v>
      </c>
      <c r="I263">
        <f t="shared" si="41"/>
        <v>5</v>
      </c>
      <c r="J263">
        <f t="shared" si="41"/>
        <v>5</v>
      </c>
      <c r="K263">
        <f t="shared" si="42"/>
        <v>1.9870133464215782</v>
      </c>
      <c r="L263">
        <f t="shared" si="43"/>
        <v>2.3784142300054416</v>
      </c>
      <c r="M263">
        <f t="shared" si="44"/>
        <v>1.9870133464215782</v>
      </c>
      <c r="N263">
        <f t="shared" si="45"/>
        <v>2.3784142300054416</v>
      </c>
      <c r="O263">
        <f>VLOOKUP(A263,site_data_desc!$A$2:$M$380,3,0)</f>
        <v>0</v>
      </c>
      <c r="P263">
        <f>VLOOKUP(A263,site_data_desc!$A$2:$M$380,4,0)</f>
        <v>0.26829099000000001</v>
      </c>
      <c r="Q263">
        <f>VLOOKUP(A263,site_data_desc!$A$2:$M$380,5,0)</f>
        <v>282.08801</v>
      </c>
      <c r="R263">
        <f>VLOOKUP(A263,site_data_desc!$A$2:$M$380,6,0)</f>
        <v>155.71200999999999</v>
      </c>
      <c r="S263">
        <f>VLOOKUP(A263,site_data_desc!$A$2:$M$380,7,0)</f>
        <v>1</v>
      </c>
      <c r="T263">
        <f>VLOOKUP(A263,site_data_desc!$A$2:$M$380,8,0)</f>
        <v>1.4999999999999999E-2</v>
      </c>
      <c r="U263">
        <f>VLOOKUP(A263,site_data_desc!$A$2:$M$380,9,0)</f>
        <v>5.0000000000000001E-3</v>
      </c>
      <c r="V263">
        <f>VLOOKUP(A263,site_data_desc!$A$2:$M$380,10,0)</f>
        <v>1</v>
      </c>
      <c r="W263">
        <f>VLOOKUP(A263,site_data_desc!$A$2:$M$380,11,0)</f>
        <v>0</v>
      </c>
      <c r="X263">
        <f>VLOOKUP(A263,site_data_desc!$A$2:$M$380,12,0)</f>
        <v>0</v>
      </c>
      <c r="Y263">
        <f>VLOOKUP(A263,site_data_desc!$A$2:$M$380,13,0)</f>
        <v>0</v>
      </c>
      <c r="Z263" s="1">
        <f t="shared" si="46"/>
        <v>0.81132576720923077</v>
      </c>
      <c r="AA263" s="1" t="str">
        <f t="shared" si="47"/>
        <v>75-100% increase</v>
      </c>
      <c r="AB263" s="3">
        <f t="shared" si="48"/>
        <v>4</v>
      </c>
      <c r="AC263">
        <f t="shared" si="49"/>
        <v>1</v>
      </c>
    </row>
    <row r="264" spans="1:29" x14ac:dyDescent="0.3">
      <c r="A264" t="s">
        <v>262</v>
      </c>
      <c r="B264" s="1">
        <f>VLOOKUP(A264,welfare_data!$A$1:$C$379,2,0)</f>
        <v>10874867.887259999</v>
      </c>
      <c r="C264" s="1">
        <f>VLOOKUP(A264,welfare_data!$A$1:$C$379,3,0)</f>
        <v>19518296.086491</v>
      </c>
      <c r="D264" t="s">
        <v>378</v>
      </c>
      <c r="E264">
        <v>18.719000000000001</v>
      </c>
      <c r="F264">
        <v>54.685000000000002</v>
      </c>
      <c r="G264" t="str">
        <f t="shared" si="40"/>
        <v>10,000,000 - 30,000,000</v>
      </c>
      <c r="H264" t="str">
        <f t="shared" si="40"/>
        <v>10,000,000 - 30,000,000</v>
      </c>
      <c r="I264">
        <f t="shared" si="41"/>
        <v>4</v>
      </c>
      <c r="J264">
        <f t="shared" si="41"/>
        <v>4</v>
      </c>
      <c r="K264">
        <f t="shared" si="42"/>
        <v>1.7320508075688776</v>
      </c>
      <c r="L264">
        <f t="shared" si="43"/>
        <v>1.9999999999999996</v>
      </c>
      <c r="M264">
        <f t="shared" si="44"/>
        <v>1.7320508075688776</v>
      </c>
      <c r="N264">
        <f t="shared" si="45"/>
        <v>1.9999999999999996</v>
      </c>
      <c r="O264">
        <f>VLOOKUP(A264,site_data_desc!$A$2:$M$380,3,0)</f>
        <v>0</v>
      </c>
      <c r="P264">
        <f>VLOOKUP(A264,site_data_desc!$A$2:$M$380,4,0)</f>
        <v>0.27276801000000001</v>
      </c>
      <c r="Q264">
        <f>VLOOKUP(A264,site_data_desc!$A$2:$M$380,5,0)</f>
        <v>219.25700000000001</v>
      </c>
      <c r="R264">
        <f>VLOOKUP(A264,site_data_desc!$A$2:$M$380,6,0)</f>
        <v>182.58799999999999</v>
      </c>
      <c r="S264">
        <f>VLOOKUP(A264,site_data_desc!$A$2:$M$380,7,0)</f>
        <v>1</v>
      </c>
      <c r="T264">
        <f>VLOOKUP(A264,site_data_desc!$A$2:$M$380,8,0)</f>
        <v>1.7999999999999999E-2</v>
      </c>
      <c r="U264">
        <f>VLOOKUP(A264,site_data_desc!$A$2:$M$380,9,0)</f>
        <v>7.0000000000000001E-3</v>
      </c>
      <c r="V264">
        <f>VLOOKUP(A264,site_data_desc!$A$2:$M$380,10,0)</f>
        <v>1</v>
      </c>
      <c r="W264">
        <f>VLOOKUP(A264,site_data_desc!$A$2:$M$380,11,0)</f>
        <v>0</v>
      </c>
      <c r="X264">
        <f>VLOOKUP(A264,site_data_desc!$A$2:$M$380,12,0)</f>
        <v>0</v>
      </c>
      <c r="Y264">
        <f>VLOOKUP(A264,site_data_desc!$A$2:$M$380,13,0)</f>
        <v>0</v>
      </c>
      <c r="Z264" s="1">
        <f t="shared" si="46"/>
        <v>0.79480765089172722</v>
      </c>
      <c r="AA264" s="1" t="str">
        <f t="shared" si="47"/>
        <v>75-100% increase</v>
      </c>
      <c r="AB264" s="3">
        <f t="shared" si="48"/>
        <v>4</v>
      </c>
      <c r="AC264">
        <f t="shared" si="49"/>
        <v>1</v>
      </c>
    </row>
    <row r="265" spans="1:29" x14ac:dyDescent="0.3">
      <c r="A265" t="s">
        <v>263</v>
      </c>
      <c r="B265" s="1">
        <f>VLOOKUP(A265,welfare_data!$A$1:$C$379,2,0)</f>
        <v>227825324.76609999</v>
      </c>
      <c r="C265" s="1">
        <f>VLOOKUP(A265,welfare_data!$A$1:$C$379,3,0)</f>
        <v>196429557.26892999</v>
      </c>
      <c r="D265" t="s">
        <v>378</v>
      </c>
      <c r="E265">
        <v>18.401</v>
      </c>
      <c r="F265">
        <v>54.802</v>
      </c>
      <c r="G265" t="str">
        <f t="shared" si="40"/>
        <v>150,000,000 - 400,000,000</v>
      </c>
      <c r="H265" t="str">
        <f t="shared" si="40"/>
        <v>150,000,000 - 400,000,000</v>
      </c>
      <c r="I265">
        <f t="shared" si="41"/>
        <v>7</v>
      </c>
      <c r="J265">
        <f t="shared" si="41"/>
        <v>7</v>
      </c>
      <c r="K265">
        <f t="shared" si="42"/>
        <v>2.6150566286152079</v>
      </c>
      <c r="L265">
        <f t="shared" si="43"/>
        <v>3.3635856610148567</v>
      </c>
      <c r="M265">
        <f t="shared" si="44"/>
        <v>2.6150566286152079</v>
      </c>
      <c r="N265">
        <f t="shared" si="45"/>
        <v>3.3635856610148567</v>
      </c>
      <c r="O265">
        <f>VLOOKUP(A265,site_data_desc!$A$2:$M$380,3,0)</f>
        <v>1</v>
      </c>
      <c r="P265">
        <f>VLOOKUP(A265,site_data_desc!$A$2:$M$380,4,0)</f>
        <v>0.5190349700000001</v>
      </c>
      <c r="Q265">
        <f>VLOOKUP(A265,site_data_desc!$A$2:$M$380,5,0)</f>
        <v>229.858</v>
      </c>
      <c r="R265">
        <f>VLOOKUP(A265,site_data_desc!$A$2:$M$380,6,0)</f>
        <v>242.62199000000001</v>
      </c>
      <c r="S265">
        <f>VLOOKUP(A265,site_data_desc!$A$2:$M$380,7,0)</f>
        <v>1</v>
      </c>
      <c r="T265">
        <f>VLOOKUP(A265,site_data_desc!$A$2:$M$380,8,0)</f>
        <v>7.0000000000000007E-2</v>
      </c>
      <c r="U265">
        <f>VLOOKUP(A265,site_data_desc!$A$2:$M$380,9,0)</f>
        <v>1.0199999999999999E-2</v>
      </c>
      <c r="V265">
        <f>VLOOKUP(A265,site_data_desc!$A$2:$M$380,10,0)</f>
        <v>1</v>
      </c>
      <c r="W265">
        <f>VLOOKUP(A265,site_data_desc!$A$2:$M$380,11,0)</f>
        <v>0</v>
      </c>
      <c r="X265">
        <f>VLOOKUP(A265,site_data_desc!$A$2:$M$380,12,0)</f>
        <v>0</v>
      </c>
      <c r="Y265">
        <f>VLOOKUP(A265,site_data_desc!$A$2:$M$380,13,0)</f>
        <v>0</v>
      </c>
      <c r="Z265" s="1">
        <f t="shared" si="46"/>
        <v>-0.13780631073127142</v>
      </c>
      <c r="AA265" s="1" t="str">
        <f t="shared" si="47"/>
        <v>0-25% increase</v>
      </c>
      <c r="AB265" s="3">
        <f t="shared" si="48"/>
        <v>1</v>
      </c>
      <c r="AC265">
        <f t="shared" si="49"/>
        <v>0</v>
      </c>
    </row>
    <row r="266" spans="1:29" x14ac:dyDescent="0.3">
      <c r="A266" t="s">
        <v>264</v>
      </c>
      <c r="B266" s="1">
        <f>VLOOKUP(A266,welfare_data!$A$1:$C$379,2,0)</f>
        <v>129897432.2474</v>
      </c>
      <c r="C266" s="1">
        <f>VLOOKUP(A266,welfare_data!$A$1:$C$379,3,0)</f>
        <v>113267769.90424</v>
      </c>
      <c r="D266" t="s">
        <v>378</v>
      </c>
      <c r="E266">
        <v>18.21</v>
      </c>
      <c r="F266">
        <v>54.832000000000001</v>
      </c>
      <c r="G266" t="str">
        <f t="shared" si="40"/>
        <v>70,000,000 - 150,000,000</v>
      </c>
      <c r="H266" t="str">
        <f t="shared" si="40"/>
        <v>70,000,000 - 150,000,000</v>
      </c>
      <c r="I266">
        <f t="shared" si="41"/>
        <v>6</v>
      </c>
      <c r="J266">
        <f t="shared" si="41"/>
        <v>6</v>
      </c>
      <c r="K266">
        <f t="shared" si="42"/>
        <v>2.2795070569547784</v>
      </c>
      <c r="L266">
        <f t="shared" si="43"/>
        <v>2.8284271247461894</v>
      </c>
      <c r="M266">
        <f t="shared" si="44"/>
        <v>2.2795070569547784</v>
      </c>
      <c r="N266">
        <f t="shared" si="45"/>
        <v>2.8284271247461894</v>
      </c>
      <c r="O266">
        <f>VLOOKUP(A266,site_data_desc!$A$2:$M$380,3,0)</f>
        <v>1</v>
      </c>
      <c r="P266">
        <f>VLOOKUP(A266,site_data_desc!$A$2:$M$380,4,0)</f>
        <v>0.16209100000000001</v>
      </c>
      <c r="Q266">
        <f>VLOOKUP(A266,site_data_desc!$A$2:$M$380,5,0)</f>
        <v>79.272498999999996</v>
      </c>
      <c r="R266">
        <f>VLOOKUP(A266,site_data_desc!$A$2:$M$380,6,0)</f>
        <v>85.485703000000001</v>
      </c>
      <c r="S266">
        <f>VLOOKUP(A266,site_data_desc!$A$2:$M$380,7,0)</f>
        <v>2</v>
      </c>
      <c r="T266">
        <f>VLOOKUP(A266,site_data_desc!$A$2:$M$380,8,0)</f>
        <v>0.16</v>
      </c>
      <c r="U266">
        <f>VLOOKUP(A266,site_data_desc!$A$2:$M$380,9,0)</f>
        <v>5.2999999999999999E-2</v>
      </c>
      <c r="V266">
        <f>VLOOKUP(A266,site_data_desc!$A$2:$M$380,10,0)</f>
        <v>0</v>
      </c>
      <c r="W266">
        <f>VLOOKUP(A266,site_data_desc!$A$2:$M$380,11,0)</f>
        <v>1</v>
      </c>
      <c r="X266">
        <f>VLOOKUP(A266,site_data_desc!$A$2:$M$380,12,0)</f>
        <v>0</v>
      </c>
      <c r="Y266">
        <f>VLOOKUP(A266,site_data_desc!$A$2:$M$380,13,0)</f>
        <v>0</v>
      </c>
      <c r="Z266" s="1">
        <f t="shared" si="46"/>
        <v>-0.12802148630226567</v>
      </c>
      <c r="AA266" s="1" t="str">
        <f t="shared" si="47"/>
        <v>0-25% increase</v>
      </c>
      <c r="AB266" s="3">
        <f t="shared" si="48"/>
        <v>1</v>
      </c>
      <c r="AC266">
        <f t="shared" si="49"/>
        <v>0</v>
      </c>
    </row>
    <row r="267" spans="1:29" x14ac:dyDescent="0.3">
      <c r="A267" t="s">
        <v>265</v>
      </c>
      <c r="B267" s="1">
        <f>VLOOKUP(A267,welfare_data!$A$1:$C$379,2,0)</f>
        <v>14274190.50144</v>
      </c>
      <c r="C267" s="1">
        <f>VLOOKUP(A267,welfare_data!$A$1:$C$379,3,0)</f>
        <v>25819830.143743999</v>
      </c>
      <c r="D267" t="s">
        <v>378</v>
      </c>
      <c r="E267">
        <v>18.515999999999899</v>
      </c>
      <c r="F267">
        <v>54.759</v>
      </c>
      <c r="G267" t="str">
        <f t="shared" si="40"/>
        <v>10,000,000 - 30,000,000</v>
      </c>
      <c r="H267" t="str">
        <f t="shared" si="40"/>
        <v>10,000,000 - 30,000,000</v>
      </c>
      <c r="I267">
        <f t="shared" si="41"/>
        <v>4</v>
      </c>
      <c r="J267">
        <f t="shared" si="41"/>
        <v>4</v>
      </c>
      <c r="K267">
        <f t="shared" si="42"/>
        <v>1.7320508075688776</v>
      </c>
      <c r="L267">
        <f t="shared" si="43"/>
        <v>1.9999999999999996</v>
      </c>
      <c r="M267">
        <f t="shared" si="44"/>
        <v>1.7320508075688776</v>
      </c>
      <c r="N267">
        <f t="shared" si="45"/>
        <v>1.9999999999999996</v>
      </c>
      <c r="O267">
        <f>VLOOKUP(A267,site_data_desc!$A$2:$M$380,3,0)</f>
        <v>0</v>
      </c>
      <c r="P267">
        <f>VLOOKUP(A267,site_data_desc!$A$2:$M$380,4,0)</f>
        <v>0.112359</v>
      </c>
      <c r="Q267">
        <f>VLOOKUP(A267,site_data_desc!$A$2:$M$380,5,0)</f>
        <v>91.456397999999993</v>
      </c>
      <c r="R267">
        <f>VLOOKUP(A267,site_data_desc!$A$2:$M$380,6,0)</f>
        <v>356.41199</v>
      </c>
      <c r="S267">
        <f>VLOOKUP(A267,site_data_desc!$A$2:$M$380,7,0)</f>
        <v>2</v>
      </c>
      <c r="T267">
        <f>VLOOKUP(A267,site_data_desc!$A$2:$M$380,8,0)</f>
        <v>1.7999999999999999E-2</v>
      </c>
      <c r="U267">
        <f>VLOOKUP(A267,site_data_desc!$A$2:$M$380,9,0)</f>
        <v>6.4000000000000003E-3</v>
      </c>
      <c r="V267">
        <f>VLOOKUP(A267,site_data_desc!$A$2:$M$380,10,0)</f>
        <v>0</v>
      </c>
      <c r="W267">
        <f>VLOOKUP(A267,site_data_desc!$A$2:$M$380,11,0)</f>
        <v>1</v>
      </c>
      <c r="X267">
        <f>VLOOKUP(A267,site_data_desc!$A$2:$M$380,12,0)</f>
        <v>0</v>
      </c>
      <c r="Y267">
        <f>VLOOKUP(A267,site_data_desc!$A$2:$M$380,13,0)</f>
        <v>0</v>
      </c>
      <c r="Z267" s="1">
        <f t="shared" si="46"/>
        <v>0.80884724364154026</v>
      </c>
      <c r="AA267" s="1" t="str">
        <f t="shared" si="47"/>
        <v>75-100% increase</v>
      </c>
      <c r="AB267" s="3">
        <f t="shared" si="48"/>
        <v>4</v>
      </c>
      <c r="AC267">
        <f t="shared" si="49"/>
        <v>0</v>
      </c>
    </row>
    <row r="268" spans="1:29" x14ac:dyDescent="0.3">
      <c r="A268" t="s">
        <v>266</v>
      </c>
      <c r="B268" s="1">
        <f>VLOOKUP(A268,welfare_data!$A$1:$C$379,2,0)</f>
        <v>78531480.002969995</v>
      </c>
      <c r="C268" s="1">
        <f>VLOOKUP(A268,welfare_data!$A$1:$C$379,3,0)</f>
        <v>141157807.28797999</v>
      </c>
      <c r="D268" t="s">
        <v>378</v>
      </c>
      <c r="E268">
        <v>18.305</v>
      </c>
      <c r="F268">
        <v>54.835000000000001</v>
      </c>
      <c r="G268" t="str">
        <f t="shared" si="40"/>
        <v>70,000,000 - 150,000,000</v>
      </c>
      <c r="H268" t="str">
        <f t="shared" si="40"/>
        <v>70,000,000 - 150,000,000</v>
      </c>
      <c r="I268">
        <f t="shared" si="41"/>
        <v>6</v>
      </c>
      <c r="J268">
        <f t="shared" si="41"/>
        <v>6</v>
      </c>
      <c r="K268">
        <f t="shared" si="42"/>
        <v>2.2795070569547784</v>
      </c>
      <c r="L268">
        <f t="shared" si="43"/>
        <v>2.8284271247461894</v>
      </c>
      <c r="M268">
        <f t="shared" si="44"/>
        <v>2.2795070569547784</v>
      </c>
      <c r="N268">
        <f t="shared" si="45"/>
        <v>2.8284271247461894</v>
      </c>
      <c r="O268">
        <f>VLOOKUP(A268,site_data_desc!$A$2:$M$380,3,0)</f>
        <v>0</v>
      </c>
      <c r="P268">
        <f>VLOOKUP(A268,site_data_desc!$A$2:$M$380,4,0)</f>
        <v>0.20586098999999999</v>
      </c>
      <c r="Q268">
        <f>VLOOKUP(A268,site_data_desc!$A$2:$M$380,5,0)</f>
        <v>147.25300999999999</v>
      </c>
      <c r="R268">
        <f>VLOOKUP(A268,site_data_desc!$A$2:$M$380,6,0)</f>
        <v>147.93100000000001</v>
      </c>
      <c r="S268">
        <f>VLOOKUP(A268,site_data_desc!$A$2:$M$380,7,0)</f>
        <v>2</v>
      </c>
      <c r="T268">
        <f>VLOOKUP(A268,site_data_desc!$A$2:$M$380,8,0)</f>
        <v>0.16500000000000001</v>
      </c>
      <c r="U268">
        <f>VLOOKUP(A268,site_data_desc!$A$2:$M$380,9,0)</f>
        <v>4.5999999999999999E-2</v>
      </c>
      <c r="V268">
        <f>VLOOKUP(A268,site_data_desc!$A$2:$M$380,10,0)</f>
        <v>0</v>
      </c>
      <c r="W268">
        <f>VLOOKUP(A268,site_data_desc!$A$2:$M$380,11,0)</f>
        <v>1</v>
      </c>
      <c r="X268">
        <f>VLOOKUP(A268,site_data_desc!$A$2:$M$380,12,0)</f>
        <v>0</v>
      </c>
      <c r="Y268">
        <f>VLOOKUP(A268,site_data_desc!$A$2:$M$380,13,0)</f>
        <v>0</v>
      </c>
      <c r="Z268" s="1">
        <f t="shared" si="46"/>
        <v>0.7974678088664765</v>
      </c>
      <c r="AA268" s="1" t="str">
        <f t="shared" si="47"/>
        <v>75-100% increase</v>
      </c>
      <c r="AB268" s="3">
        <f t="shared" si="48"/>
        <v>4</v>
      </c>
      <c r="AC268">
        <f t="shared" si="49"/>
        <v>0</v>
      </c>
    </row>
    <row r="269" spans="1:29" x14ac:dyDescent="0.3">
      <c r="A269" t="s">
        <v>267</v>
      </c>
      <c r="B269" s="1">
        <f>VLOOKUP(A269,welfare_data!$A$1:$C$379,2,0)</f>
        <v>23480765.488790002</v>
      </c>
      <c r="C269" s="1">
        <f>VLOOKUP(A269,welfare_data!$A$1:$C$379,3,0)</f>
        <v>42167979.858891003</v>
      </c>
      <c r="D269" t="s">
        <v>378</v>
      </c>
      <c r="E269">
        <v>18.5049999999999</v>
      </c>
      <c r="F269">
        <v>54.631999999999898</v>
      </c>
      <c r="G269" t="str">
        <f t="shared" si="40"/>
        <v>10,000,000 - 30,000,000</v>
      </c>
      <c r="H269" t="str">
        <f t="shared" si="40"/>
        <v>30,000,000 - 70,000,000</v>
      </c>
      <c r="I269">
        <f t="shared" si="41"/>
        <v>4</v>
      </c>
      <c r="J269">
        <f t="shared" si="41"/>
        <v>5</v>
      </c>
      <c r="K269">
        <f t="shared" si="42"/>
        <v>1.7320508075688776</v>
      </c>
      <c r="L269">
        <f t="shared" si="43"/>
        <v>1.9999999999999996</v>
      </c>
      <c r="M269">
        <f t="shared" si="44"/>
        <v>1.9870133464215782</v>
      </c>
      <c r="N269">
        <f t="shared" si="45"/>
        <v>2.3784142300054416</v>
      </c>
      <c r="O269">
        <f>VLOOKUP(A269,site_data_desc!$A$2:$M$380,3,0)</f>
        <v>0</v>
      </c>
      <c r="P269">
        <f>VLOOKUP(A269,site_data_desc!$A$2:$M$380,4,0)</f>
        <v>0.11138500000000001</v>
      </c>
      <c r="Q269">
        <f>VLOOKUP(A269,site_data_desc!$A$2:$M$380,5,0)</f>
        <v>98.175301000000005</v>
      </c>
      <c r="R269">
        <f>VLOOKUP(A269,site_data_desc!$A$2:$M$380,6,0)</f>
        <v>755.55902000000003</v>
      </c>
      <c r="S269">
        <f>VLOOKUP(A269,site_data_desc!$A$2:$M$380,7,0)</f>
        <v>3</v>
      </c>
      <c r="T269">
        <f>VLOOKUP(A269,site_data_desc!$A$2:$M$380,8,0)</f>
        <v>0.3634</v>
      </c>
      <c r="U269">
        <f>VLOOKUP(A269,site_data_desc!$A$2:$M$380,9,0)</f>
        <v>2.8000000000000001E-2</v>
      </c>
      <c r="V269">
        <f>VLOOKUP(A269,site_data_desc!$A$2:$M$380,10,0)</f>
        <v>0</v>
      </c>
      <c r="W269">
        <f>VLOOKUP(A269,site_data_desc!$A$2:$M$380,11,0)</f>
        <v>0</v>
      </c>
      <c r="X269">
        <f>VLOOKUP(A269,site_data_desc!$A$2:$M$380,12,0)</f>
        <v>1</v>
      </c>
      <c r="Y269">
        <f>VLOOKUP(A269,site_data_desc!$A$2:$M$380,13,0)</f>
        <v>0</v>
      </c>
      <c r="Z269" s="1">
        <f t="shared" si="46"/>
        <v>0.79585200827556069</v>
      </c>
      <c r="AA269" s="1" t="str">
        <f t="shared" si="47"/>
        <v>75-100% increase</v>
      </c>
      <c r="AB269" s="3">
        <f t="shared" si="48"/>
        <v>4</v>
      </c>
      <c r="AC269">
        <f t="shared" si="49"/>
        <v>0</v>
      </c>
    </row>
    <row r="270" spans="1:29" x14ac:dyDescent="0.3">
      <c r="A270" t="s">
        <v>268</v>
      </c>
      <c r="B270" s="1">
        <f>VLOOKUP(A270,welfare_data!$A$1:$C$379,2,0)</f>
        <v>59638372.909120001</v>
      </c>
      <c r="C270" s="1">
        <f>VLOOKUP(A270,welfare_data!$A$1:$C$379,3,0)</f>
        <v>107763850.97155</v>
      </c>
      <c r="D270" t="s">
        <v>378</v>
      </c>
      <c r="E270">
        <v>17.954999999999899</v>
      </c>
      <c r="F270">
        <v>54.829000000000001</v>
      </c>
      <c r="G270" t="str">
        <f t="shared" si="40"/>
        <v>30,000,000 - 70,000,000</v>
      </c>
      <c r="H270" t="str">
        <f t="shared" si="40"/>
        <v>70,000,000 - 150,000,000</v>
      </c>
      <c r="I270">
        <f t="shared" si="41"/>
        <v>5</v>
      </c>
      <c r="J270">
        <f t="shared" si="41"/>
        <v>6</v>
      </c>
      <c r="K270">
        <f t="shared" si="42"/>
        <v>1.9870133464215782</v>
      </c>
      <c r="L270">
        <f t="shared" si="43"/>
        <v>2.3784142300054416</v>
      </c>
      <c r="M270">
        <f t="shared" si="44"/>
        <v>2.2795070569547784</v>
      </c>
      <c r="N270">
        <f t="shared" si="45"/>
        <v>2.8284271247461894</v>
      </c>
      <c r="O270">
        <f>VLOOKUP(A270,site_data_desc!$A$2:$M$380,3,0)</f>
        <v>0</v>
      </c>
      <c r="P270">
        <f>VLOOKUP(A270,site_data_desc!$A$2:$M$380,4,0)</f>
        <v>7.6343899E-3</v>
      </c>
      <c r="Q270">
        <f>VLOOKUP(A270,site_data_desc!$A$2:$M$380,5,0)</f>
        <v>23.232599</v>
      </c>
      <c r="R270">
        <f>VLOOKUP(A270,site_data_desc!$A$2:$M$380,6,0)</f>
        <v>25.8752</v>
      </c>
      <c r="S270">
        <f>VLOOKUP(A270,site_data_desc!$A$2:$M$380,7,0)</f>
        <v>3</v>
      </c>
      <c r="T270">
        <f>VLOOKUP(A270,site_data_desc!$A$2:$M$380,8,0)</f>
        <v>0.21330000000000002</v>
      </c>
      <c r="U270">
        <f>VLOOKUP(A270,site_data_desc!$A$2:$M$380,9,0)</f>
        <v>3.5000000000000003E-2</v>
      </c>
      <c r="V270">
        <f>VLOOKUP(A270,site_data_desc!$A$2:$M$380,10,0)</f>
        <v>0</v>
      </c>
      <c r="W270">
        <f>VLOOKUP(A270,site_data_desc!$A$2:$M$380,11,0)</f>
        <v>0</v>
      </c>
      <c r="X270">
        <f>VLOOKUP(A270,site_data_desc!$A$2:$M$380,12,0)</f>
        <v>1</v>
      </c>
      <c r="Y270">
        <f>VLOOKUP(A270,site_data_desc!$A$2:$M$380,13,0)</f>
        <v>0</v>
      </c>
      <c r="Z270" s="1">
        <f t="shared" si="46"/>
        <v>0.80695491367221006</v>
      </c>
      <c r="AA270" s="1" t="str">
        <f t="shared" si="47"/>
        <v>75-100% increase</v>
      </c>
      <c r="AB270" s="3">
        <f t="shared" si="48"/>
        <v>4</v>
      </c>
      <c r="AC270">
        <f t="shared" si="49"/>
        <v>0</v>
      </c>
    </row>
    <row r="271" spans="1:29" x14ac:dyDescent="0.3">
      <c r="A271" t="s">
        <v>269</v>
      </c>
      <c r="B271" s="1">
        <f>VLOOKUP(A271,welfare_data!$A$1:$C$379,2,0)</f>
        <v>23727877.335700002</v>
      </c>
      <c r="C271" s="1">
        <f>VLOOKUP(A271,welfare_data!$A$1:$C$379,3,0)</f>
        <v>42836479.864872999</v>
      </c>
      <c r="D271" t="s">
        <v>378</v>
      </c>
      <c r="E271">
        <v>18.0779999999999</v>
      </c>
      <c r="F271">
        <v>54.832999999999899</v>
      </c>
      <c r="G271" t="str">
        <f t="shared" si="40"/>
        <v>10,000,000 - 30,000,000</v>
      </c>
      <c r="H271" t="str">
        <f t="shared" si="40"/>
        <v>30,000,000 - 70,000,000</v>
      </c>
      <c r="I271">
        <f t="shared" si="41"/>
        <v>4</v>
      </c>
      <c r="J271">
        <f t="shared" si="41"/>
        <v>5</v>
      </c>
      <c r="K271">
        <f t="shared" si="42"/>
        <v>1.7320508075688776</v>
      </c>
      <c r="L271">
        <f t="shared" si="43"/>
        <v>1.9999999999999996</v>
      </c>
      <c r="M271">
        <f t="shared" si="44"/>
        <v>1.9870133464215782</v>
      </c>
      <c r="N271">
        <f t="shared" si="45"/>
        <v>2.3784142300054416</v>
      </c>
      <c r="O271">
        <f>VLOOKUP(A271,site_data_desc!$A$2:$M$380,3,0)</f>
        <v>0</v>
      </c>
      <c r="P271">
        <f>VLOOKUP(A271,site_data_desc!$A$2:$M$380,4,0)</f>
        <v>6.3729801000000008E-3</v>
      </c>
      <c r="Q271">
        <f>VLOOKUP(A271,site_data_desc!$A$2:$M$380,5,0)</f>
        <v>24.383199999999999</v>
      </c>
      <c r="R271">
        <f>VLOOKUP(A271,site_data_desc!$A$2:$M$380,6,0)</f>
        <v>58.593497999999997</v>
      </c>
      <c r="S271">
        <f>VLOOKUP(A271,site_data_desc!$A$2:$M$380,7,0)</f>
        <v>2</v>
      </c>
      <c r="T271">
        <f>VLOOKUP(A271,site_data_desc!$A$2:$M$380,8,0)</f>
        <v>0.2</v>
      </c>
      <c r="U271">
        <f>VLOOKUP(A271,site_data_desc!$A$2:$M$380,9,0)</f>
        <v>0.04</v>
      </c>
      <c r="V271">
        <f>VLOOKUP(A271,site_data_desc!$A$2:$M$380,10,0)</f>
        <v>0</v>
      </c>
      <c r="W271">
        <f>VLOOKUP(A271,site_data_desc!$A$2:$M$380,11,0)</f>
        <v>1</v>
      </c>
      <c r="X271">
        <f>VLOOKUP(A271,site_data_desc!$A$2:$M$380,12,0)</f>
        <v>0</v>
      </c>
      <c r="Y271">
        <f>VLOOKUP(A271,site_data_desc!$A$2:$M$380,13,0)</f>
        <v>0</v>
      </c>
      <c r="Z271" s="1">
        <f t="shared" si="46"/>
        <v>0.80532288071225699</v>
      </c>
      <c r="AA271" s="1" t="str">
        <f t="shared" si="47"/>
        <v>75-100% increase</v>
      </c>
      <c r="AB271" s="3">
        <f t="shared" si="48"/>
        <v>4</v>
      </c>
      <c r="AC271">
        <f t="shared" si="49"/>
        <v>0</v>
      </c>
    </row>
    <row r="272" spans="1:29" x14ac:dyDescent="0.3">
      <c r="A272" t="s">
        <v>270</v>
      </c>
      <c r="B272" s="1">
        <f>VLOOKUP(A272,welfare_data!$A$1:$C$379,2,0)</f>
        <v>176871800.68509999</v>
      </c>
      <c r="C272" s="1">
        <f>VLOOKUP(A272,welfare_data!$A$1:$C$379,3,0)</f>
        <v>152992076.41677001</v>
      </c>
      <c r="D272" t="s">
        <v>378</v>
      </c>
      <c r="E272">
        <v>18.597000000000001</v>
      </c>
      <c r="F272">
        <v>54.426000000000002</v>
      </c>
      <c r="G272" t="str">
        <f t="shared" si="40"/>
        <v>150,000,000 - 400,000,000</v>
      </c>
      <c r="H272" t="str">
        <f t="shared" si="40"/>
        <v>150,000,000 - 400,000,000</v>
      </c>
      <c r="I272">
        <f t="shared" si="41"/>
        <v>7</v>
      </c>
      <c r="J272">
        <f t="shared" si="41"/>
        <v>7</v>
      </c>
      <c r="K272">
        <f t="shared" si="42"/>
        <v>2.6150566286152079</v>
      </c>
      <c r="L272">
        <f t="shared" si="43"/>
        <v>3.3635856610148567</v>
      </c>
      <c r="M272">
        <f t="shared" si="44"/>
        <v>2.6150566286152079</v>
      </c>
      <c r="N272">
        <f t="shared" si="45"/>
        <v>3.3635856610148567</v>
      </c>
      <c r="O272">
        <f>VLOOKUP(A272,site_data_desc!$A$2:$M$380,3,0)</f>
        <v>1</v>
      </c>
      <c r="P272">
        <f>VLOOKUP(A272,site_data_desc!$A$2:$M$380,4,0)</f>
        <v>5.5414399000000003</v>
      </c>
      <c r="Q272">
        <f>VLOOKUP(A272,site_data_desc!$A$2:$M$380,5,0)</f>
        <v>3664.6399000000001</v>
      </c>
      <c r="R272">
        <f>VLOOKUP(A272,site_data_desc!$A$2:$M$380,6,0)</f>
        <v>2390.23</v>
      </c>
      <c r="S272">
        <f>VLOOKUP(A272,site_data_desc!$A$2:$M$380,7,0)</f>
        <v>2</v>
      </c>
      <c r="T272">
        <f>VLOOKUP(A272,site_data_desc!$A$2:$M$380,8,0)</f>
        <v>0.127</v>
      </c>
      <c r="U272">
        <f>VLOOKUP(A272,site_data_desc!$A$2:$M$380,9,0)</f>
        <v>1.0999999999999999E-2</v>
      </c>
      <c r="V272">
        <f>VLOOKUP(A272,site_data_desc!$A$2:$M$380,10,0)</f>
        <v>0</v>
      </c>
      <c r="W272">
        <f>VLOOKUP(A272,site_data_desc!$A$2:$M$380,11,0)</f>
        <v>1</v>
      </c>
      <c r="X272">
        <f>VLOOKUP(A272,site_data_desc!$A$2:$M$380,12,0)</f>
        <v>0</v>
      </c>
      <c r="Y272">
        <f>VLOOKUP(A272,site_data_desc!$A$2:$M$380,13,0)</f>
        <v>0</v>
      </c>
      <c r="Z272" s="1">
        <f t="shared" si="46"/>
        <v>-0.13501148388738968</v>
      </c>
      <c r="AA272" s="1" t="str">
        <f t="shared" si="47"/>
        <v>0-25% increase</v>
      </c>
      <c r="AB272" s="3">
        <f t="shared" si="48"/>
        <v>1</v>
      </c>
      <c r="AC272">
        <f t="shared" si="49"/>
        <v>0</v>
      </c>
    </row>
    <row r="273" spans="1:29" x14ac:dyDescent="0.3">
      <c r="A273" t="s">
        <v>271</v>
      </c>
      <c r="B273" s="1">
        <f>VLOOKUP(A273,welfare_data!$A$1:$C$379,2,0)</f>
        <v>569029542.46490002</v>
      </c>
      <c r="C273" s="1">
        <f>VLOOKUP(A273,welfare_data!$A$1:$C$379,3,0)</f>
        <v>1035995124.3338</v>
      </c>
      <c r="D273" t="s">
        <v>378</v>
      </c>
      <c r="E273">
        <v>18.629000000000001</v>
      </c>
      <c r="F273">
        <v>54.4119999999999</v>
      </c>
      <c r="G273" t="str">
        <f t="shared" si="40"/>
        <v>&gt; 400 million</v>
      </c>
      <c r="H273" t="str">
        <f t="shared" si="40"/>
        <v>&gt; 400 million</v>
      </c>
      <c r="I273">
        <f t="shared" si="41"/>
        <v>8</v>
      </c>
      <c r="J273">
        <f t="shared" si="41"/>
        <v>8</v>
      </c>
      <c r="K273">
        <f t="shared" si="42"/>
        <v>3.0000000000000013</v>
      </c>
      <c r="L273">
        <f t="shared" si="43"/>
        <v>3.9999999999999982</v>
      </c>
      <c r="M273">
        <f t="shared" si="44"/>
        <v>3.0000000000000013</v>
      </c>
      <c r="N273">
        <f t="shared" si="45"/>
        <v>3.9999999999999982</v>
      </c>
      <c r="O273">
        <f>VLOOKUP(A273,site_data_desc!$A$2:$M$380,3,0)</f>
        <v>0</v>
      </c>
      <c r="P273">
        <f>VLOOKUP(A273,site_data_desc!$A$2:$M$380,4,0)</f>
        <v>3.6964098999999999</v>
      </c>
      <c r="Q273">
        <f>VLOOKUP(A273,site_data_desc!$A$2:$M$380,5,0)</f>
        <v>4110.8500999999997</v>
      </c>
      <c r="R273">
        <f>VLOOKUP(A273,site_data_desc!$A$2:$M$380,6,0)</f>
        <v>2743.5700999999999</v>
      </c>
      <c r="S273">
        <f>VLOOKUP(A273,site_data_desc!$A$2:$M$380,7,0)</f>
        <v>3</v>
      </c>
      <c r="T273">
        <f>VLOOKUP(A273,site_data_desc!$A$2:$M$380,8,0)</f>
        <v>0.309</v>
      </c>
      <c r="U273">
        <f>VLOOKUP(A273,site_data_desc!$A$2:$M$380,9,0)</f>
        <v>4.9000000000000002E-2</v>
      </c>
      <c r="V273">
        <f>VLOOKUP(A273,site_data_desc!$A$2:$M$380,10,0)</f>
        <v>0</v>
      </c>
      <c r="W273">
        <f>VLOOKUP(A273,site_data_desc!$A$2:$M$380,11,0)</f>
        <v>0</v>
      </c>
      <c r="X273">
        <f>VLOOKUP(A273,site_data_desc!$A$2:$M$380,12,0)</f>
        <v>1</v>
      </c>
      <c r="Y273">
        <f>VLOOKUP(A273,site_data_desc!$A$2:$M$380,13,0)</f>
        <v>0</v>
      </c>
      <c r="Z273" s="1">
        <f t="shared" si="46"/>
        <v>0.82063504092619977</v>
      </c>
      <c r="AA273" s="1" t="str">
        <f t="shared" si="47"/>
        <v>75-100% increase</v>
      </c>
      <c r="AB273" s="3">
        <f t="shared" si="48"/>
        <v>4</v>
      </c>
      <c r="AC273">
        <f t="shared" si="49"/>
        <v>0</v>
      </c>
    </row>
    <row r="274" spans="1:29" x14ac:dyDescent="0.3">
      <c r="A274" t="s">
        <v>272</v>
      </c>
      <c r="B274" s="1">
        <f>VLOOKUP(A274,welfare_data!$A$1:$C$379,2,0)</f>
        <v>63851047.403310001</v>
      </c>
      <c r="C274" s="1">
        <f>VLOOKUP(A274,welfare_data!$A$1:$C$379,3,0)</f>
        <v>55437656.965581998</v>
      </c>
      <c r="D274" t="s">
        <v>378</v>
      </c>
      <c r="E274">
        <v>18.731000000000002</v>
      </c>
      <c r="F274">
        <v>54.372999999999898</v>
      </c>
      <c r="G274" t="str">
        <f t="shared" si="40"/>
        <v>30,000,000 - 70,000,000</v>
      </c>
      <c r="H274" t="str">
        <f t="shared" si="40"/>
        <v>30,000,000 - 70,000,000</v>
      </c>
      <c r="I274">
        <f t="shared" si="41"/>
        <v>5</v>
      </c>
      <c r="J274">
        <f t="shared" si="41"/>
        <v>5</v>
      </c>
      <c r="K274">
        <f t="shared" si="42"/>
        <v>1.9870133464215782</v>
      </c>
      <c r="L274">
        <f t="shared" si="43"/>
        <v>2.3784142300054416</v>
      </c>
      <c r="M274">
        <f t="shared" si="44"/>
        <v>1.9870133464215782</v>
      </c>
      <c r="N274">
        <f t="shared" si="45"/>
        <v>2.3784142300054416</v>
      </c>
      <c r="O274">
        <f>VLOOKUP(A274,site_data_desc!$A$2:$M$380,3,0)</f>
        <v>1</v>
      </c>
      <c r="P274">
        <f>VLOOKUP(A274,site_data_desc!$A$2:$M$380,4,0)</f>
        <v>0.6958720100000001</v>
      </c>
      <c r="Q274">
        <f>VLOOKUP(A274,site_data_desc!$A$2:$M$380,5,0)</f>
        <v>995.54700000000003</v>
      </c>
      <c r="R274">
        <f>VLOOKUP(A274,site_data_desc!$A$2:$M$380,6,0)</f>
        <v>1922.35</v>
      </c>
      <c r="S274">
        <f>VLOOKUP(A274,site_data_desc!$A$2:$M$380,7,0)</f>
        <v>2</v>
      </c>
      <c r="T274">
        <f>VLOOKUP(A274,site_data_desc!$A$2:$M$380,8,0)</f>
        <v>0.125</v>
      </c>
      <c r="U274">
        <f>VLOOKUP(A274,site_data_desc!$A$2:$M$380,9,0)</f>
        <v>3.0280000000000001E-2</v>
      </c>
      <c r="V274">
        <f>VLOOKUP(A274,site_data_desc!$A$2:$M$380,10,0)</f>
        <v>0</v>
      </c>
      <c r="W274">
        <f>VLOOKUP(A274,site_data_desc!$A$2:$M$380,11,0)</f>
        <v>1</v>
      </c>
      <c r="X274">
        <f>VLOOKUP(A274,site_data_desc!$A$2:$M$380,12,0)</f>
        <v>0</v>
      </c>
      <c r="Y274">
        <f>VLOOKUP(A274,site_data_desc!$A$2:$M$380,13,0)</f>
        <v>0</v>
      </c>
      <c r="Z274" s="1">
        <f t="shared" si="46"/>
        <v>-0.13176589546895762</v>
      </c>
      <c r="AA274" s="1" t="str">
        <f t="shared" si="47"/>
        <v>0-25% increase</v>
      </c>
      <c r="AB274" s="3">
        <f t="shared" si="48"/>
        <v>1</v>
      </c>
      <c r="AC274">
        <f t="shared" si="49"/>
        <v>0</v>
      </c>
    </row>
    <row r="275" spans="1:29" x14ac:dyDescent="0.3">
      <c r="A275" t="s">
        <v>273</v>
      </c>
      <c r="B275" s="1">
        <f>VLOOKUP(A275,welfare_data!$A$1:$C$379,2,0)</f>
        <v>20115419.427669998</v>
      </c>
      <c r="C275" s="1">
        <f>VLOOKUP(A275,welfare_data!$A$1:$C$379,3,0)</f>
        <v>17464508.658601001</v>
      </c>
      <c r="D275" t="s">
        <v>378</v>
      </c>
      <c r="E275">
        <v>18.835999999999899</v>
      </c>
      <c r="F275">
        <v>54.3539999999999</v>
      </c>
      <c r="G275" t="str">
        <f t="shared" si="40"/>
        <v>10,000,000 - 30,000,000</v>
      </c>
      <c r="H275" t="str">
        <f t="shared" si="40"/>
        <v>10,000,000 - 30,000,000</v>
      </c>
      <c r="I275">
        <f t="shared" si="41"/>
        <v>4</v>
      </c>
      <c r="J275">
        <f t="shared" si="41"/>
        <v>4</v>
      </c>
      <c r="K275">
        <f t="shared" si="42"/>
        <v>1.7320508075688776</v>
      </c>
      <c r="L275">
        <f t="shared" si="43"/>
        <v>1.9999999999999996</v>
      </c>
      <c r="M275">
        <f t="shared" si="44"/>
        <v>1.7320508075688776</v>
      </c>
      <c r="N275">
        <f t="shared" si="45"/>
        <v>1.9999999999999996</v>
      </c>
      <c r="O275">
        <f>VLOOKUP(A275,site_data_desc!$A$2:$M$380,3,0)</f>
        <v>1</v>
      </c>
      <c r="P275">
        <f>VLOOKUP(A275,site_data_desc!$A$2:$M$380,4,0)</f>
        <v>8.3224197E-2</v>
      </c>
      <c r="Q275">
        <f>VLOOKUP(A275,site_data_desc!$A$2:$M$380,5,0)</f>
        <v>132.59200000000001</v>
      </c>
      <c r="R275">
        <f>VLOOKUP(A275,site_data_desc!$A$2:$M$380,6,0)</f>
        <v>218.98500000000001</v>
      </c>
      <c r="S275">
        <f>VLOOKUP(A275,site_data_desc!$A$2:$M$380,7,0)</f>
        <v>1</v>
      </c>
      <c r="T275">
        <f>VLOOKUP(A275,site_data_desc!$A$2:$M$380,8,0)</f>
        <v>0.04</v>
      </c>
      <c r="U275">
        <f>VLOOKUP(A275,site_data_desc!$A$2:$M$380,9,0)</f>
        <v>6.4999999999999997E-3</v>
      </c>
      <c r="V275">
        <f>VLOOKUP(A275,site_data_desc!$A$2:$M$380,10,0)</f>
        <v>1</v>
      </c>
      <c r="W275">
        <f>VLOOKUP(A275,site_data_desc!$A$2:$M$380,11,0)</f>
        <v>0</v>
      </c>
      <c r="X275">
        <f>VLOOKUP(A275,site_data_desc!$A$2:$M$380,12,0)</f>
        <v>0</v>
      </c>
      <c r="Y275">
        <f>VLOOKUP(A275,site_data_desc!$A$2:$M$380,13,0)</f>
        <v>0</v>
      </c>
      <c r="Z275" s="1">
        <f t="shared" si="46"/>
        <v>-0.13178501092661812</v>
      </c>
      <c r="AA275" s="1" t="str">
        <f t="shared" si="47"/>
        <v>0-25% increase</v>
      </c>
      <c r="AB275" s="3">
        <f t="shared" si="48"/>
        <v>1</v>
      </c>
      <c r="AC275">
        <f t="shared" si="49"/>
        <v>0</v>
      </c>
    </row>
    <row r="276" spans="1:29" x14ac:dyDescent="0.3">
      <c r="A276" t="s">
        <v>274</v>
      </c>
      <c r="B276" s="1">
        <f>VLOOKUP(A276,welfare_data!$A$1:$C$379,2,0)</f>
        <v>348362078.1221</v>
      </c>
      <c r="C276" s="1">
        <f>VLOOKUP(A276,welfare_data!$A$1:$C$379,3,0)</f>
        <v>300434320.51283002</v>
      </c>
      <c r="D276" t="s">
        <v>378</v>
      </c>
      <c r="E276">
        <v>18.550999999999899</v>
      </c>
      <c r="F276">
        <v>54.515000000000001</v>
      </c>
      <c r="G276" t="str">
        <f t="shared" si="40"/>
        <v>150,000,000 - 400,000,000</v>
      </c>
      <c r="H276" t="str">
        <f t="shared" si="40"/>
        <v>150,000,000 - 400,000,000</v>
      </c>
      <c r="I276">
        <f t="shared" si="41"/>
        <v>7</v>
      </c>
      <c r="J276">
        <f t="shared" si="41"/>
        <v>7</v>
      </c>
      <c r="K276">
        <f t="shared" si="42"/>
        <v>2.6150566286152079</v>
      </c>
      <c r="L276">
        <f t="shared" si="43"/>
        <v>3.3635856610148567</v>
      </c>
      <c r="M276">
        <f t="shared" si="44"/>
        <v>2.6150566286152079</v>
      </c>
      <c r="N276">
        <f t="shared" si="45"/>
        <v>3.3635856610148567</v>
      </c>
      <c r="O276">
        <f>VLOOKUP(A276,site_data_desc!$A$2:$M$380,3,0)</f>
        <v>1</v>
      </c>
      <c r="P276">
        <f>VLOOKUP(A276,site_data_desc!$A$2:$M$380,4,0)</f>
        <v>3.2798101000000002</v>
      </c>
      <c r="Q276">
        <f>VLOOKUP(A276,site_data_desc!$A$2:$M$380,5,0)</f>
        <v>2778.3400999999999</v>
      </c>
      <c r="R276">
        <f>VLOOKUP(A276,site_data_desc!$A$2:$M$380,6,0)</f>
        <v>1786.73</v>
      </c>
      <c r="S276">
        <f>VLOOKUP(A276,site_data_desc!$A$2:$M$380,7,0)</f>
        <v>2</v>
      </c>
      <c r="T276">
        <f>VLOOKUP(A276,site_data_desc!$A$2:$M$380,8,0)</f>
        <v>0.23200000000000001</v>
      </c>
      <c r="U276">
        <f>VLOOKUP(A276,site_data_desc!$A$2:$M$380,9,0)</f>
        <v>1.9E-2</v>
      </c>
      <c r="V276">
        <f>VLOOKUP(A276,site_data_desc!$A$2:$M$380,10,0)</f>
        <v>0</v>
      </c>
      <c r="W276">
        <f>VLOOKUP(A276,site_data_desc!$A$2:$M$380,11,0)</f>
        <v>1</v>
      </c>
      <c r="X276">
        <f>VLOOKUP(A276,site_data_desc!$A$2:$M$380,12,0)</f>
        <v>0</v>
      </c>
      <c r="Y276">
        <f>VLOOKUP(A276,site_data_desc!$A$2:$M$380,13,0)</f>
        <v>0</v>
      </c>
      <c r="Z276" s="1">
        <f t="shared" si="46"/>
        <v>-0.13758029538585834</v>
      </c>
      <c r="AA276" s="1" t="str">
        <f t="shared" si="47"/>
        <v>0-25% increase</v>
      </c>
      <c r="AB276" s="3">
        <f t="shared" si="48"/>
        <v>1</v>
      </c>
      <c r="AC276">
        <f t="shared" si="49"/>
        <v>0</v>
      </c>
    </row>
    <row r="277" spans="1:29" x14ac:dyDescent="0.3">
      <c r="A277" t="s">
        <v>275</v>
      </c>
      <c r="B277" s="1">
        <f>VLOOKUP(A277,welfare_data!$A$1:$C$379,2,0)</f>
        <v>3743387.626096</v>
      </c>
      <c r="C277" s="1">
        <f>VLOOKUP(A277,welfare_data!$A$1:$C$379,3,0)</f>
        <v>6733685.2000403004</v>
      </c>
      <c r="D277" t="s">
        <v>378</v>
      </c>
      <c r="E277">
        <v>18.564</v>
      </c>
      <c r="F277">
        <v>54.4789999999999</v>
      </c>
      <c r="G277" t="str">
        <f t="shared" si="40"/>
        <v>3,000,000 - 10,000,000</v>
      </c>
      <c r="H277" t="str">
        <f t="shared" si="40"/>
        <v>3,000,000 - 10,000,000</v>
      </c>
      <c r="I277">
        <f t="shared" si="41"/>
        <v>3</v>
      </c>
      <c r="J277">
        <f t="shared" si="41"/>
        <v>3</v>
      </c>
      <c r="K277">
        <f t="shared" si="42"/>
        <v>1.5098036484771051</v>
      </c>
      <c r="L277">
        <f t="shared" si="43"/>
        <v>1.6817928305074288</v>
      </c>
      <c r="M277">
        <f t="shared" si="44"/>
        <v>1.5098036484771051</v>
      </c>
      <c r="N277">
        <f t="shared" si="45"/>
        <v>1.6817928305074288</v>
      </c>
      <c r="O277">
        <f>VLOOKUP(A277,site_data_desc!$A$2:$M$380,3,0)</f>
        <v>0</v>
      </c>
      <c r="P277">
        <f>VLOOKUP(A277,site_data_desc!$A$2:$M$380,4,0)</f>
        <v>3.4486201000000003</v>
      </c>
      <c r="Q277">
        <f>VLOOKUP(A277,site_data_desc!$A$2:$M$380,5,0)</f>
        <v>2520.6100999999999</v>
      </c>
      <c r="R277">
        <f>VLOOKUP(A277,site_data_desc!$A$2:$M$380,6,0)</f>
        <v>2232.4099000000001</v>
      </c>
      <c r="S277">
        <f>VLOOKUP(A277,site_data_desc!$A$2:$M$380,7,0)</f>
        <v>2</v>
      </c>
      <c r="T277">
        <f>VLOOKUP(A277,site_data_desc!$A$2:$M$380,8,0)</f>
        <v>0.26</v>
      </c>
      <c r="U277">
        <f>VLOOKUP(A277,site_data_desc!$A$2:$M$380,9,0)</f>
        <v>0.04</v>
      </c>
      <c r="V277">
        <f>VLOOKUP(A277,site_data_desc!$A$2:$M$380,10,0)</f>
        <v>0</v>
      </c>
      <c r="W277">
        <f>VLOOKUP(A277,site_data_desc!$A$2:$M$380,11,0)</f>
        <v>1</v>
      </c>
      <c r="X277">
        <f>VLOOKUP(A277,site_data_desc!$A$2:$M$380,12,0)</f>
        <v>0</v>
      </c>
      <c r="Y277">
        <f>VLOOKUP(A277,site_data_desc!$A$2:$M$380,13,0)</f>
        <v>0</v>
      </c>
      <c r="Z277" s="1">
        <f t="shared" si="46"/>
        <v>0.79882124765767271</v>
      </c>
      <c r="AA277" s="1" t="str">
        <f t="shared" si="47"/>
        <v>75-100% increase</v>
      </c>
      <c r="AB277" s="3">
        <f t="shared" si="48"/>
        <v>4</v>
      </c>
      <c r="AC277">
        <f t="shared" si="49"/>
        <v>0</v>
      </c>
    </row>
    <row r="278" spans="1:29" x14ac:dyDescent="0.3">
      <c r="A278" t="s">
        <v>276</v>
      </c>
      <c r="B278" s="1">
        <f>VLOOKUP(A278,welfare_data!$A$1:$C$379,2,0)</f>
        <v>4055028.3068220001</v>
      </c>
      <c r="C278" s="1">
        <f>VLOOKUP(A278,welfare_data!$A$1:$C$379,3,0)</f>
        <v>5162952.2161790002</v>
      </c>
      <c r="D278" t="s">
        <v>379</v>
      </c>
      <c r="E278">
        <v>18.3599999999999</v>
      </c>
      <c r="F278">
        <v>59.454000000000001</v>
      </c>
      <c r="G278" t="str">
        <f t="shared" si="40"/>
        <v>3,000,000 - 10,000,000</v>
      </c>
      <c r="H278" t="str">
        <f t="shared" si="40"/>
        <v>3,000,000 - 10,000,000</v>
      </c>
      <c r="I278">
        <f t="shared" si="41"/>
        <v>3</v>
      </c>
      <c r="J278">
        <f t="shared" si="41"/>
        <v>3</v>
      </c>
      <c r="K278">
        <f t="shared" si="42"/>
        <v>1.5098036484771051</v>
      </c>
      <c r="L278">
        <f t="shared" si="43"/>
        <v>1.6817928305074288</v>
      </c>
      <c r="M278">
        <f t="shared" si="44"/>
        <v>1.5098036484771051</v>
      </c>
      <c r="N278">
        <f t="shared" si="45"/>
        <v>1.6817928305074288</v>
      </c>
      <c r="O278">
        <f>VLOOKUP(A278,site_data_desc!$A$2:$M$380,3,0)</f>
        <v>0</v>
      </c>
      <c r="P278">
        <f>VLOOKUP(A278,site_data_desc!$A$2:$M$380,4,0)</f>
        <v>0.30418599999999996</v>
      </c>
      <c r="Q278">
        <f>VLOOKUP(A278,site_data_desc!$A$2:$M$380,5,0)</f>
        <v>261.59298999999999</v>
      </c>
      <c r="R278">
        <f>VLOOKUP(A278,site_data_desc!$A$2:$M$380,6,0)</f>
        <v>141.304</v>
      </c>
      <c r="S278">
        <f>VLOOKUP(A278,site_data_desc!$A$2:$M$380,7,0)</f>
        <v>1</v>
      </c>
      <c r="T278">
        <f>VLOOKUP(A278,site_data_desc!$A$2:$M$380,8,0)</f>
        <v>1.6E-2</v>
      </c>
      <c r="U278">
        <f>VLOOKUP(A278,site_data_desc!$A$2:$M$380,9,0)</f>
        <v>3.5000000000000001E-3</v>
      </c>
      <c r="V278">
        <f>VLOOKUP(A278,site_data_desc!$A$2:$M$380,10,0)</f>
        <v>1</v>
      </c>
      <c r="W278">
        <f>VLOOKUP(A278,site_data_desc!$A$2:$M$380,11,0)</f>
        <v>0</v>
      </c>
      <c r="X278">
        <f>VLOOKUP(A278,site_data_desc!$A$2:$M$380,12,0)</f>
        <v>0</v>
      </c>
      <c r="Y278">
        <f>VLOOKUP(A278,site_data_desc!$A$2:$M$380,13,0)</f>
        <v>0</v>
      </c>
      <c r="Z278" s="1">
        <f t="shared" si="46"/>
        <v>0.27322223805271051</v>
      </c>
      <c r="AA278" s="1" t="str">
        <f t="shared" si="47"/>
        <v>26-50% increase</v>
      </c>
      <c r="AB278" s="3">
        <f t="shared" si="48"/>
        <v>2</v>
      </c>
      <c r="AC278">
        <f t="shared" si="49"/>
        <v>1</v>
      </c>
    </row>
    <row r="279" spans="1:29" x14ac:dyDescent="0.3">
      <c r="A279" t="s">
        <v>277</v>
      </c>
      <c r="B279" s="1">
        <f>VLOOKUP(A279,welfare_data!$A$1:$C$379,2,0)</f>
        <v>11152521.76694</v>
      </c>
      <c r="C279" s="1">
        <f>VLOOKUP(A279,welfare_data!$A$1:$C$379,3,0)</f>
        <v>14205623.86562</v>
      </c>
      <c r="D279" t="s">
        <v>379</v>
      </c>
      <c r="E279">
        <v>18.55</v>
      </c>
      <c r="F279">
        <v>59.220999999999897</v>
      </c>
      <c r="G279" t="str">
        <f t="shared" si="40"/>
        <v>10,000,000 - 30,000,000</v>
      </c>
      <c r="H279" t="str">
        <f t="shared" si="40"/>
        <v>10,000,000 - 30,000,000</v>
      </c>
      <c r="I279">
        <f t="shared" si="41"/>
        <v>4</v>
      </c>
      <c r="J279">
        <f t="shared" si="41"/>
        <v>4</v>
      </c>
      <c r="K279">
        <f t="shared" si="42"/>
        <v>1.7320508075688776</v>
      </c>
      <c r="L279">
        <f t="shared" si="43"/>
        <v>1.9999999999999996</v>
      </c>
      <c r="M279">
        <f t="shared" si="44"/>
        <v>1.7320508075688776</v>
      </c>
      <c r="N279">
        <f t="shared" si="45"/>
        <v>1.9999999999999996</v>
      </c>
      <c r="O279">
        <f>VLOOKUP(A279,site_data_desc!$A$2:$M$380,3,0)</f>
        <v>0</v>
      </c>
      <c r="P279">
        <f>VLOOKUP(A279,site_data_desc!$A$2:$M$380,4,0)</f>
        <v>7.3819801000000004E-2</v>
      </c>
      <c r="Q279">
        <f>VLOOKUP(A279,site_data_desc!$A$2:$M$380,5,0)</f>
        <v>57.5471</v>
      </c>
      <c r="R279">
        <f>VLOOKUP(A279,site_data_desc!$A$2:$M$380,6,0)</f>
        <v>86.757796999999997</v>
      </c>
      <c r="S279">
        <f>VLOOKUP(A279,site_data_desc!$A$2:$M$380,7,0)</f>
        <v>1</v>
      </c>
      <c r="T279">
        <f>VLOOKUP(A279,site_data_desc!$A$2:$M$380,8,0)</f>
        <v>0.05</v>
      </c>
      <c r="U279">
        <f>VLOOKUP(A279,site_data_desc!$A$2:$M$380,9,0)</f>
        <v>0.05</v>
      </c>
      <c r="V279">
        <f>VLOOKUP(A279,site_data_desc!$A$2:$M$380,10,0)</f>
        <v>1</v>
      </c>
      <c r="W279">
        <f>VLOOKUP(A279,site_data_desc!$A$2:$M$380,11,0)</f>
        <v>0</v>
      </c>
      <c r="X279">
        <f>VLOOKUP(A279,site_data_desc!$A$2:$M$380,12,0)</f>
        <v>0</v>
      </c>
      <c r="Y279">
        <f>VLOOKUP(A279,site_data_desc!$A$2:$M$380,13,0)</f>
        <v>0</v>
      </c>
      <c r="Z279" s="1">
        <f t="shared" si="46"/>
        <v>0.27375890067576197</v>
      </c>
      <c r="AA279" s="1" t="str">
        <f t="shared" si="47"/>
        <v>26-50% increase</v>
      </c>
      <c r="AB279" s="3">
        <f t="shared" si="48"/>
        <v>2</v>
      </c>
      <c r="AC279">
        <f t="shared" si="49"/>
        <v>1</v>
      </c>
    </row>
    <row r="280" spans="1:29" x14ac:dyDescent="0.3">
      <c r="A280" t="s">
        <v>278</v>
      </c>
      <c r="B280" s="1">
        <f>VLOOKUP(A280,welfare_data!$A$1:$C$379,2,0)</f>
        <v>5800427.9064699998</v>
      </c>
      <c r="C280" s="1">
        <f>VLOOKUP(A280,welfare_data!$A$1:$C$379,3,0)</f>
        <v>7386512.5211829999</v>
      </c>
      <c r="D280" t="s">
        <v>379</v>
      </c>
      <c r="E280">
        <v>18.448</v>
      </c>
      <c r="F280">
        <v>59.313000000000002</v>
      </c>
      <c r="G280" t="str">
        <f t="shared" si="40"/>
        <v>3,000,000 - 10,000,000</v>
      </c>
      <c r="H280" t="str">
        <f t="shared" si="40"/>
        <v>3,000,000 - 10,000,000</v>
      </c>
      <c r="I280">
        <f t="shared" si="41"/>
        <v>3</v>
      </c>
      <c r="J280">
        <f t="shared" si="41"/>
        <v>3</v>
      </c>
      <c r="K280">
        <f t="shared" si="42"/>
        <v>1.5098036484771051</v>
      </c>
      <c r="L280">
        <f t="shared" si="43"/>
        <v>1.6817928305074288</v>
      </c>
      <c r="M280">
        <f t="shared" si="44"/>
        <v>1.5098036484771051</v>
      </c>
      <c r="N280">
        <f t="shared" si="45"/>
        <v>1.6817928305074288</v>
      </c>
      <c r="O280">
        <f>VLOOKUP(A280,site_data_desc!$A$2:$M$380,3,0)</f>
        <v>0</v>
      </c>
      <c r="P280">
        <f>VLOOKUP(A280,site_data_desc!$A$2:$M$380,4,0)</f>
        <v>0.12870399000000002</v>
      </c>
      <c r="Q280">
        <f>VLOOKUP(A280,site_data_desc!$A$2:$M$380,5,0)</f>
        <v>102.84699999999999</v>
      </c>
      <c r="R280">
        <f>VLOOKUP(A280,site_data_desc!$A$2:$M$380,6,0)</f>
        <v>137.36199999999999</v>
      </c>
      <c r="S280">
        <f>VLOOKUP(A280,site_data_desc!$A$2:$M$380,7,0)</f>
        <v>1</v>
      </c>
      <c r="T280">
        <f>VLOOKUP(A280,site_data_desc!$A$2:$M$380,8,0)</f>
        <v>0.05</v>
      </c>
      <c r="U280">
        <f>VLOOKUP(A280,site_data_desc!$A$2:$M$380,9,0)</f>
        <v>0.05</v>
      </c>
      <c r="V280">
        <f>VLOOKUP(A280,site_data_desc!$A$2:$M$380,10,0)</f>
        <v>1</v>
      </c>
      <c r="W280">
        <f>VLOOKUP(A280,site_data_desc!$A$2:$M$380,11,0)</f>
        <v>0</v>
      </c>
      <c r="X280">
        <f>VLOOKUP(A280,site_data_desc!$A$2:$M$380,12,0)</f>
        <v>0</v>
      </c>
      <c r="Y280">
        <f>VLOOKUP(A280,site_data_desc!$A$2:$M$380,13,0)</f>
        <v>0</v>
      </c>
      <c r="Z280" s="1">
        <f t="shared" si="46"/>
        <v>0.27344269083041717</v>
      </c>
      <c r="AA280" s="1" t="str">
        <f t="shared" si="47"/>
        <v>26-50% increase</v>
      </c>
      <c r="AB280" s="3">
        <f t="shared" si="48"/>
        <v>2</v>
      </c>
      <c r="AC280">
        <f t="shared" si="49"/>
        <v>1</v>
      </c>
    </row>
    <row r="281" spans="1:29" x14ac:dyDescent="0.3">
      <c r="A281" t="s">
        <v>279</v>
      </c>
      <c r="B281" s="1">
        <f>VLOOKUP(A281,welfare_data!$A$1:$C$379,2,0)</f>
        <v>1236897.3857170001</v>
      </c>
      <c r="C281" s="1">
        <f>VLOOKUP(A281,welfare_data!$A$1:$C$379,3,0)</f>
        <v>1575146.382461</v>
      </c>
      <c r="D281" t="s">
        <v>379</v>
      </c>
      <c r="E281">
        <v>18.395</v>
      </c>
      <c r="F281">
        <v>59.139000000000003</v>
      </c>
      <c r="G281" t="str">
        <f t="shared" si="40"/>
        <v>1,000,000 - 3,000,000</v>
      </c>
      <c r="H281" t="str">
        <f t="shared" si="40"/>
        <v>1,000,000 - 3,000,000</v>
      </c>
      <c r="I281">
        <f t="shared" si="41"/>
        <v>2</v>
      </c>
      <c r="J281">
        <f t="shared" si="41"/>
        <v>2</v>
      </c>
      <c r="K281">
        <f t="shared" si="42"/>
        <v>1.3160740129524926</v>
      </c>
      <c r="L281">
        <f t="shared" si="43"/>
        <v>1.4142135623730949</v>
      </c>
      <c r="M281">
        <f t="shared" si="44"/>
        <v>1.3160740129524926</v>
      </c>
      <c r="N281">
        <f t="shared" si="45"/>
        <v>1.4142135623730949</v>
      </c>
      <c r="O281">
        <f>VLOOKUP(A281,site_data_desc!$A$2:$M$380,3,0)</f>
        <v>0</v>
      </c>
      <c r="P281">
        <f>VLOOKUP(A281,site_data_desc!$A$2:$M$380,4,0)</f>
        <v>0.12781499999999998</v>
      </c>
      <c r="Q281">
        <f>VLOOKUP(A281,site_data_desc!$A$2:$M$380,5,0)</f>
        <v>55.292197999999999</v>
      </c>
      <c r="R281">
        <f>VLOOKUP(A281,site_data_desc!$A$2:$M$380,6,0)</f>
        <v>55.678001000000002</v>
      </c>
      <c r="S281">
        <f>VLOOKUP(A281,site_data_desc!$A$2:$M$380,7,0)</f>
        <v>1</v>
      </c>
      <c r="T281">
        <f>VLOOKUP(A281,site_data_desc!$A$2:$M$380,8,0)</f>
        <v>0.05</v>
      </c>
      <c r="U281">
        <f>VLOOKUP(A281,site_data_desc!$A$2:$M$380,9,0)</f>
        <v>0.05</v>
      </c>
      <c r="V281">
        <f>VLOOKUP(A281,site_data_desc!$A$2:$M$380,10,0)</f>
        <v>1</v>
      </c>
      <c r="W281">
        <f>VLOOKUP(A281,site_data_desc!$A$2:$M$380,11,0)</f>
        <v>0</v>
      </c>
      <c r="X281">
        <f>VLOOKUP(A281,site_data_desc!$A$2:$M$380,12,0)</f>
        <v>0</v>
      </c>
      <c r="Y281">
        <f>VLOOKUP(A281,site_data_desc!$A$2:$M$380,13,0)</f>
        <v>0</v>
      </c>
      <c r="Z281" s="1">
        <f t="shared" si="46"/>
        <v>0.27346568975721858</v>
      </c>
      <c r="AA281" s="1" t="str">
        <f t="shared" si="47"/>
        <v>26-50% increase</v>
      </c>
      <c r="AB281" s="3">
        <f t="shared" si="48"/>
        <v>2</v>
      </c>
      <c r="AC281">
        <f t="shared" si="49"/>
        <v>1</v>
      </c>
    </row>
    <row r="282" spans="1:29" x14ac:dyDescent="0.3">
      <c r="A282" t="s">
        <v>280</v>
      </c>
      <c r="B282" s="1">
        <f>VLOOKUP(A282,welfare_data!$A$1:$C$379,2,0)</f>
        <v>1636318.9785889999</v>
      </c>
      <c r="C282" s="1">
        <f>VLOOKUP(A282,welfare_data!$A$1:$C$379,3,0)</f>
        <v>2083455.090843</v>
      </c>
      <c r="D282" t="s">
        <v>379</v>
      </c>
      <c r="E282">
        <v>18.166</v>
      </c>
      <c r="F282">
        <v>59.081000000000003</v>
      </c>
      <c r="G282" t="str">
        <f t="shared" si="40"/>
        <v>1,000,000 - 3,000,000</v>
      </c>
      <c r="H282" t="str">
        <f t="shared" si="40"/>
        <v>1,000,000 - 3,000,000</v>
      </c>
      <c r="I282">
        <f t="shared" si="41"/>
        <v>2</v>
      </c>
      <c r="J282">
        <f t="shared" si="41"/>
        <v>2</v>
      </c>
      <c r="K282">
        <f t="shared" si="42"/>
        <v>1.3160740129524926</v>
      </c>
      <c r="L282">
        <f t="shared" si="43"/>
        <v>1.4142135623730949</v>
      </c>
      <c r="M282">
        <f t="shared" si="44"/>
        <v>1.3160740129524926</v>
      </c>
      <c r="N282">
        <f t="shared" si="45"/>
        <v>1.4142135623730949</v>
      </c>
      <c r="O282">
        <f>VLOOKUP(A282,site_data_desc!$A$2:$M$380,3,0)</f>
        <v>0</v>
      </c>
      <c r="P282">
        <f>VLOOKUP(A282,site_data_desc!$A$2:$M$380,4,0)</f>
        <v>0.10377400000000001</v>
      </c>
      <c r="Q282">
        <f>VLOOKUP(A282,site_data_desc!$A$2:$M$380,5,0)</f>
        <v>81.581801999999996</v>
      </c>
      <c r="R282">
        <f>VLOOKUP(A282,site_data_desc!$A$2:$M$380,6,0)</f>
        <v>179.24199999999999</v>
      </c>
      <c r="S282">
        <f>VLOOKUP(A282,site_data_desc!$A$2:$M$380,7,0)</f>
        <v>1</v>
      </c>
      <c r="T282">
        <f>VLOOKUP(A282,site_data_desc!$A$2:$M$380,8,0)</f>
        <v>0.05</v>
      </c>
      <c r="U282">
        <f>VLOOKUP(A282,site_data_desc!$A$2:$M$380,9,0)</f>
        <v>0.05</v>
      </c>
      <c r="V282">
        <f>VLOOKUP(A282,site_data_desc!$A$2:$M$380,10,0)</f>
        <v>1</v>
      </c>
      <c r="W282">
        <f>VLOOKUP(A282,site_data_desc!$A$2:$M$380,11,0)</f>
        <v>0</v>
      </c>
      <c r="X282">
        <f>VLOOKUP(A282,site_data_desc!$A$2:$M$380,12,0)</f>
        <v>0</v>
      </c>
      <c r="Y282">
        <f>VLOOKUP(A282,site_data_desc!$A$2:$M$380,13,0)</f>
        <v>0</v>
      </c>
      <c r="Z282" s="1">
        <f t="shared" si="46"/>
        <v>0.273257303804889</v>
      </c>
      <c r="AA282" s="1" t="str">
        <f t="shared" si="47"/>
        <v>26-50% increase</v>
      </c>
      <c r="AB282" s="3">
        <f t="shared" si="48"/>
        <v>2</v>
      </c>
      <c r="AC282">
        <f t="shared" si="49"/>
        <v>1</v>
      </c>
    </row>
    <row r="283" spans="1:29" x14ac:dyDescent="0.3">
      <c r="A283" t="s">
        <v>281</v>
      </c>
      <c r="B283" s="1">
        <f>VLOOKUP(A283,welfare_data!$A$1:$C$379,2,0)</f>
        <v>2438114.1718359999</v>
      </c>
      <c r="C283" s="1">
        <f>VLOOKUP(A283,welfare_data!$A$1:$C$379,3,0)</f>
        <v>3104398.0736230002</v>
      </c>
      <c r="D283" t="s">
        <v>379</v>
      </c>
      <c r="E283">
        <v>18.1299999999999</v>
      </c>
      <c r="F283">
        <v>59.442</v>
      </c>
      <c r="G283" t="str">
        <f t="shared" si="40"/>
        <v>1,000,000 - 3,000,000</v>
      </c>
      <c r="H283" t="str">
        <f t="shared" si="40"/>
        <v>3,000,000 - 10,000,000</v>
      </c>
      <c r="I283">
        <f t="shared" si="41"/>
        <v>2</v>
      </c>
      <c r="J283">
        <f t="shared" si="41"/>
        <v>3</v>
      </c>
      <c r="K283">
        <f t="shared" si="42"/>
        <v>1.3160740129524926</v>
      </c>
      <c r="L283">
        <f t="shared" si="43"/>
        <v>1.4142135623730949</v>
      </c>
      <c r="M283">
        <f t="shared" si="44"/>
        <v>1.5098036484771051</v>
      </c>
      <c r="N283">
        <f t="shared" si="45"/>
        <v>1.6817928305074288</v>
      </c>
      <c r="O283">
        <f>VLOOKUP(A283,site_data_desc!$A$2:$M$380,3,0)</f>
        <v>0</v>
      </c>
      <c r="P283">
        <f>VLOOKUP(A283,site_data_desc!$A$2:$M$380,4,0)</f>
        <v>0.88402899000000001</v>
      </c>
      <c r="Q283">
        <f>VLOOKUP(A283,site_data_desc!$A$2:$M$380,5,0)</f>
        <v>580.05999999999995</v>
      </c>
      <c r="R283">
        <f>VLOOKUP(A283,site_data_desc!$A$2:$M$380,6,0)</f>
        <v>530.09398999999996</v>
      </c>
      <c r="S283">
        <f>VLOOKUP(A283,site_data_desc!$A$2:$M$380,7,0)</f>
        <v>1</v>
      </c>
      <c r="T283">
        <f>VLOOKUP(A283,site_data_desc!$A$2:$M$380,8,0)</f>
        <v>2.2749999999999999E-2</v>
      </c>
      <c r="U283">
        <f>VLOOKUP(A283,site_data_desc!$A$2:$M$380,9,0)</f>
        <v>1.7250000000000001E-2</v>
      </c>
      <c r="V283">
        <f>VLOOKUP(A283,site_data_desc!$A$2:$M$380,10,0)</f>
        <v>1</v>
      </c>
      <c r="W283">
        <f>VLOOKUP(A283,site_data_desc!$A$2:$M$380,11,0)</f>
        <v>0</v>
      </c>
      <c r="X283">
        <f>VLOOKUP(A283,site_data_desc!$A$2:$M$380,12,0)</f>
        <v>0</v>
      </c>
      <c r="Y283">
        <f>VLOOKUP(A283,site_data_desc!$A$2:$M$380,13,0)</f>
        <v>0</v>
      </c>
      <c r="Z283" s="1">
        <f t="shared" si="46"/>
        <v>0.27327838436920332</v>
      </c>
      <c r="AA283" s="1" t="str">
        <f t="shared" si="47"/>
        <v>26-50% increase</v>
      </c>
      <c r="AB283" s="3">
        <f t="shared" si="48"/>
        <v>2</v>
      </c>
      <c r="AC283">
        <f t="shared" si="49"/>
        <v>1</v>
      </c>
    </row>
    <row r="284" spans="1:29" x14ac:dyDescent="0.3">
      <c r="A284" t="s">
        <v>282</v>
      </c>
      <c r="B284" s="1">
        <f>VLOOKUP(A284,welfare_data!$A$1:$C$379,2,0)</f>
        <v>6194493.7190319998</v>
      </c>
      <c r="C284" s="1">
        <f>VLOOKUP(A284,welfare_data!$A$1:$C$379,3,0)</f>
        <v>7888996.6009489996</v>
      </c>
      <c r="D284" t="s">
        <v>379</v>
      </c>
      <c r="E284">
        <v>18.106000000000002</v>
      </c>
      <c r="F284">
        <v>59.426000000000002</v>
      </c>
      <c r="G284" t="str">
        <f t="shared" si="40"/>
        <v>3,000,000 - 10,000,000</v>
      </c>
      <c r="H284" t="str">
        <f t="shared" si="40"/>
        <v>3,000,000 - 10,000,000</v>
      </c>
      <c r="I284">
        <f t="shared" si="41"/>
        <v>3</v>
      </c>
      <c r="J284">
        <f t="shared" si="41"/>
        <v>3</v>
      </c>
      <c r="K284">
        <f t="shared" si="42"/>
        <v>1.5098036484771051</v>
      </c>
      <c r="L284">
        <f t="shared" si="43"/>
        <v>1.6817928305074288</v>
      </c>
      <c r="M284">
        <f t="shared" si="44"/>
        <v>1.5098036484771051</v>
      </c>
      <c r="N284">
        <f t="shared" si="45"/>
        <v>1.6817928305074288</v>
      </c>
      <c r="O284">
        <f>VLOOKUP(A284,site_data_desc!$A$2:$M$380,3,0)</f>
        <v>0</v>
      </c>
      <c r="P284">
        <f>VLOOKUP(A284,site_data_desc!$A$2:$M$380,4,0)</f>
        <v>1.1522600000000001</v>
      </c>
      <c r="Q284">
        <f>VLOOKUP(A284,site_data_desc!$A$2:$M$380,5,0)</f>
        <v>775.30498999999998</v>
      </c>
      <c r="R284">
        <f>VLOOKUP(A284,site_data_desc!$A$2:$M$380,6,0)</f>
        <v>942.37</v>
      </c>
      <c r="S284">
        <f>VLOOKUP(A284,site_data_desc!$A$2:$M$380,7,0)</f>
        <v>2</v>
      </c>
      <c r="T284">
        <f>VLOOKUP(A284,site_data_desc!$A$2:$M$380,8,0)</f>
        <v>8.48E-2</v>
      </c>
      <c r="U284">
        <f>VLOOKUP(A284,site_data_desc!$A$2:$M$380,9,0)</f>
        <v>5.4799999999999995E-2</v>
      </c>
      <c r="V284">
        <f>VLOOKUP(A284,site_data_desc!$A$2:$M$380,10,0)</f>
        <v>0</v>
      </c>
      <c r="W284">
        <f>VLOOKUP(A284,site_data_desc!$A$2:$M$380,11,0)</f>
        <v>1</v>
      </c>
      <c r="X284">
        <f>VLOOKUP(A284,site_data_desc!$A$2:$M$380,12,0)</f>
        <v>0</v>
      </c>
      <c r="Y284">
        <f>VLOOKUP(A284,site_data_desc!$A$2:$M$380,13,0)</f>
        <v>0</v>
      </c>
      <c r="Z284" s="1">
        <f t="shared" si="46"/>
        <v>0.27354985875775434</v>
      </c>
      <c r="AA284" s="1" t="str">
        <f t="shared" si="47"/>
        <v>26-50% increase</v>
      </c>
      <c r="AB284" s="3">
        <f t="shared" si="48"/>
        <v>2</v>
      </c>
      <c r="AC284">
        <f t="shared" si="49"/>
        <v>0</v>
      </c>
    </row>
    <row r="285" spans="1:29" x14ac:dyDescent="0.3">
      <c r="A285" t="s">
        <v>283</v>
      </c>
      <c r="B285" s="1">
        <f>VLOOKUP(A285,welfare_data!$A$1:$C$379,2,0)</f>
        <v>618234595.47130001</v>
      </c>
      <c r="C285" s="1">
        <f>VLOOKUP(A285,welfare_data!$A$1:$C$379,3,0)</f>
        <v>787907082.17410004</v>
      </c>
      <c r="D285" t="s">
        <v>379</v>
      </c>
      <c r="E285">
        <v>17.654</v>
      </c>
      <c r="F285">
        <v>59.097000000000001</v>
      </c>
      <c r="G285" t="str">
        <f t="shared" si="40"/>
        <v>&gt; 400 million</v>
      </c>
      <c r="H285" t="str">
        <f t="shared" si="40"/>
        <v>&gt; 400 million</v>
      </c>
      <c r="I285">
        <f t="shared" si="41"/>
        <v>8</v>
      </c>
      <c r="J285">
        <f t="shared" si="41"/>
        <v>8</v>
      </c>
      <c r="K285">
        <f t="shared" si="42"/>
        <v>3.0000000000000013</v>
      </c>
      <c r="L285">
        <f t="shared" si="43"/>
        <v>3.9999999999999982</v>
      </c>
      <c r="M285">
        <f t="shared" si="44"/>
        <v>3.0000000000000013</v>
      </c>
      <c r="N285">
        <f t="shared" si="45"/>
        <v>3.9999999999999982</v>
      </c>
      <c r="O285">
        <f>VLOOKUP(A285,site_data_desc!$A$2:$M$380,3,0)</f>
        <v>0</v>
      </c>
      <c r="P285">
        <f>VLOOKUP(A285,site_data_desc!$A$2:$M$380,4,0)</f>
        <v>1.38371E-2</v>
      </c>
      <c r="Q285">
        <f>VLOOKUP(A285,site_data_desc!$A$2:$M$380,5,0)</f>
        <v>56.141101999999997</v>
      </c>
      <c r="R285">
        <f>VLOOKUP(A285,site_data_desc!$A$2:$M$380,6,0)</f>
        <v>98.506598999999994</v>
      </c>
      <c r="S285">
        <f>VLOOKUP(A285,site_data_desc!$A$2:$M$380,7,0)</f>
        <v>1</v>
      </c>
      <c r="T285">
        <f>VLOOKUP(A285,site_data_desc!$A$2:$M$380,8,0)</f>
        <v>0.06</v>
      </c>
      <c r="U285">
        <f>VLOOKUP(A285,site_data_desc!$A$2:$M$380,9,0)</f>
        <v>0.05</v>
      </c>
      <c r="V285">
        <f>VLOOKUP(A285,site_data_desc!$A$2:$M$380,10,0)</f>
        <v>1</v>
      </c>
      <c r="W285">
        <f>VLOOKUP(A285,site_data_desc!$A$2:$M$380,11,0)</f>
        <v>0</v>
      </c>
      <c r="X285">
        <f>VLOOKUP(A285,site_data_desc!$A$2:$M$380,12,0)</f>
        <v>0</v>
      </c>
      <c r="Y285">
        <f>VLOOKUP(A285,site_data_desc!$A$2:$M$380,13,0)</f>
        <v>0</v>
      </c>
      <c r="Z285" s="1">
        <f t="shared" si="46"/>
        <v>0.2744467681777874</v>
      </c>
      <c r="AA285" s="1" t="str">
        <f t="shared" si="47"/>
        <v>26-50% increase</v>
      </c>
      <c r="AB285" s="3">
        <f t="shared" si="48"/>
        <v>2</v>
      </c>
      <c r="AC285">
        <f t="shared" si="49"/>
        <v>1</v>
      </c>
    </row>
    <row r="286" spans="1:29" x14ac:dyDescent="0.3">
      <c r="A286" t="s">
        <v>284</v>
      </c>
      <c r="B286" s="1">
        <f>VLOOKUP(A286,welfare_data!$A$1:$C$379,2,0)</f>
        <v>11352186.305260001</v>
      </c>
      <c r="C286" s="1">
        <f>VLOOKUP(A286,welfare_data!$A$1:$C$379,3,0)</f>
        <v>14461213.977019999</v>
      </c>
      <c r="D286" t="s">
        <v>379</v>
      </c>
      <c r="E286">
        <v>18.265999999999899</v>
      </c>
      <c r="F286">
        <v>59.268999999999899</v>
      </c>
      <c r="G286" t="str">
        <f t="shared" si="40"/>
        <v>10,000,000 - 30,000,000</v>
      </c>
      <c r="H286" t="str">
        <f t="shared" si="40"/>
        <v>10,000,000 - 30,000,000</v>
      </c>
      <c r="I286">
        <f t="shared" si="41"/>
        <v>4</v>
      </c>
      <c r="J286">
        <f t="shared" si="41"/>
        <v>4</v>
      </c>
      <c r="K286">
        <f t="shared" si="42"/>
        <v>1.7320508075688776</v>
      </c>
      <c r="L286">
        <f t="shared" si="43"/>
        <v>1.9999999999999996</v>
      </c>
      <c r="M286">
        <f t="shared" si="44"/>
        <v>1.7320508075688776</v>
      </c>
      <c r="N286">
        <f t="shared" si="45"/>
        <v>1.9999999999999996</v>
      </c>
      <c r="O286">
        <f>VLOOKUP(A286,site_data_desc!$A$2:$M$380,3,0)</f>
        <v>0</v>
      </c>
      <c r="P286">
        <f>VLOOKUP(A286,site_data_desc!$A$2:$M$380,4,0)</f>
        <v>0.51712597999999999</v>
      </c>
      <c r="Q286">
        <f>VLOOKUP(A286,site_data_desc!$A$2:$M$380,5,0)</f>
        <v>643.625</v>
      </c>
      <c r="R286">
        <f>VLOOKUP(A286,site_data_desc!$A$2:$M$380,6,0)</f>
        <v>724.17998999999998</v>
      </c>
      <c r="S286">
        <f>VLOOKUP(A286,site_data_desc!$A$2:$M$380,7,0)</f>
        <v>1</v>
      </c>
      <c r="T286">
        <f>VLOOKUP(A286,site_data_desc!$A$2:$M$380,8,0)</f>
        <v>0.05</v>
      </c>
      <c r="U286">
        <f>VLOOKUP(A286,site_data_desc!$A$2:$M$380,9,0)</f>
        <v>0.05</v>
      </c>
      <c r="V286">
        <f>VLOOKUP(A286,site_data_desc!$A$2:$M$380,10,0)</f>
        <v>1</v>
      </c>
      <c r="W286">
        <f>VLOOKUP(A286,site_data_desc!$A$2:$M$380,11,0)</f>
        <v>0</v>
      </c>
      <c r="X286">
        <f>VLOOKUP(A286,site_data_desc!$A$2:$M$380,12,0)</f>
        <v>0</v>
      </c>
      <c r="Y286">
        <f>VLOOKUP(A286,site_data_desc!$A$2:$M$380,13,0)</f>
        <v>0</v>
      </c>
      <c r="Z286" s="1">
        <f t="shared" si="46"/>
        <v>0.27387038832506122</v>
      </c>
      <c r="AA286" s="1" t="str">
        <f t="shared" si="47"/>
        <v>26-50% increase</v>
      </c>
      <c r="AB286" s="3">
        <f t="shared" si="48"/>
        <v>2</v>
      </c>
      <c r="AC286">
        <f t="shared" si="49"/>
        <v>1</v>
      </c>
    </row>
    <row r="287" spans="1:29" x14ac:dyDescent="0.3">
      <c r="A287" t="s">
        <v>285</v>
      </c>
      <c r="B287" s="1">
        <f>VLOOKUP(A287,welfare_data!$A$1:$C$379,2,0)</f>
        <v>1410104.369956</v>
      </c>
      <c r="C287" s="1">
        <f>VLOOKUP(A287,welfare_data!$A$1:$C$379,3,0)</f>
        <v>1795825.4699510001</v>
      </c>
      <c r="D287" t="s">
        <v>379</v>
      </c>
      <c r="E287">
        <v>18.331</v>
      </c>
      <c r="F287">
        <v>59.393999999999899</v>
      </c>
      <c r="G287" t="str">
        <f t="shared" si="40"/>
        <v>1,000,000 - 3,000,000</v>
      </c>
      <c r="H287" t="str">
        <f t="shared" si="40"/>
        <v>1,000,000 - 3,000,000</v>
      </c>
      <c r="I287">
        <f t="shared" si="41"/>
        <v>2</v>
      </c>
      <c r="J287">
        <f t="shared" si="41"/>
        <v>2</v>
      </c>
      <c r="K287">
        <f t="shared" si="42"/>
        <v>1.3160740129524926</v>
      </c>
      <c r="L287">
        <f t="shared" si="43"/>
        <v>1.4142135623730949</v>
      </c>
      <c r="M287">
        <f t="shared" si="44"/>
        <v>1.3160740129524926</v>
      </c>
      <c r="N287">
        <f t="shared" si="45"/>
        <v>1.4142135623730949</v>
      </c>
      <c r="O287">
        <f>VLOOKUP(A287,site_data_desc!$A$2:$M$380,3,0)</f>
        <v>0</v>
      </c>
      <c r="P287">
        <f>VLOOKUP(A287,site_data_desc!$A$2:$M$380,4,0)</f>
        <v>0.11386400000000001</v>
      </c>
      <c r="Q287">
        <f>VLOOKUP(A287,site_data_desc!$A$2:$M$380,5,0)</f>
        <v>143.43600000000001</v>
      </c>
      <c r="R287">
        <f>VLOOKUP(A287,site_data_desc!$A$2:$M$380,6,0)</f>
        <v>238.27799999999999</v>
      </c>
      <c r="S287">
        <f>VLOOKUP(A287,site_data_desc!$A$2:$M$380,7,0)</f>
        <v>2</v>
      </c>
      <c r="T287">
        <f>VLOOKUP(A287,site_data_desc!$A$2:$M$380,8,0)</f>
        <v>6.3750000000000001E-2</v>
      </c>
      <c r="U287">
        <f>VLOOKUP(A287,site_data_desc!$A$2:$M$380,9,0)</f>
        <v>6.4999999999999997E-3</v>
      </c>
      <c r="V287">
        <f>VLOOKUP(A287,site_data_desc!$A$2:$M$380,10,0)</f>
        <v>0</v>
      </c>
      <c r="W287">
        <f>VLOOKUP(A287,site_data_desc!$A$2:$M$380,11,0)</f>
        <v>1</v>
      </c>
      <c r="X287">
        <f>VLOOKUP(A287,site_data_desc!$A$2:$M$380,12,0)</f>
        <v>0</v>
      </c>
      <c r="Y287">
        <f>VLOOKUP(A287,site_data_desc!$A$2:$M$380,13,0)</f>
        <v>0</v>
      </c>
      <c r="Z287" s="1">
        <f t="shared" si="46"/>
        <v>0.27354081599437624</v>
      </c>
      <c r="AA287" s="1" t="str">
        <f t="shared" si="47"/>
        <v>26-50% increase</v>
      </c>
      <c r="AB287" s="3">
        <f t="shared" si="48"/>
        <v>2</v>
      </c>
      <c r="AC287">
        <f t="shared" si="49"/>
        <v>0</v>
      </c>
    </row>
    <row r="288" spans="1:29" x14ac:dyDescent="0.3">
      <c r="A288" t="s">
        <v>286</v>
      </c>
      <c r="B288" s="1">
        <f>VLOOKUP(A288,welfare_data!$A$1:$C$379,2,0)</f>
        <v>13583077.95028</v>
      </c>
      <c r="C288" s="1">
        <f>VLOOKUP(A288,welfare_data!$A$1:$C$379,3,0)</f>
        <v>17310042.929329999</v>
      </c>
      <c r="D288" t="s">
        <v>379</v>
      </c>
      <c r="E288">
        <v>18.303999999999899</v>
      </c>
      <c r="F288">
        <v>59.404000000000003</v>
      </c>
      <c r="G288" t="str">
        <f t="shared" si="40"/>
        <v>10,000,000 - 30,000,000</v>
      </c>
      <c r="H288" t="str">
        <f t="shared" si="40"/>
        <v>10,000,000 - 30,000,000</v>
      </c>
      <c r="I288">
        <f t="shared" si="41"/>
        <v>4</v>
      </c>
      <c r="J288">
        <f t="shared" si="41"/>
        <v>4</v>
      </c>
      <c r="K288">
        <f t="shared" si="42"/>
        <v>1.7320508075688776</v>
      </c>
      <c r="L288">
        <f t="shared" si="43"/>
        <v>1.9999999999999996</v>
      </c>
      <c r="M288">
        <f t="shared" si="44"/>
        <v>1.7320508075688776</v>
      </c>
      <c r="N288">
        <f t="shared" si="45"/>
        <v>1.9999999999999996</v>
      </c>
      <c r="O288">
        <f>VLOOKUP(A288,site_data_desc!$A$2:$M$380,3,0)</f>
        <v>0</v>
      </c>
      <c r="P288">
        <f>VLOOKUP(A288,site_data_desc!$A$2:$M$380,4,0)</f>
        <v>8.0006798000000004E-2</v>
      </c>
      <c r="Q288">
        <f>VLOOKUP(A288,site_data_desc!$A$2:$M$380,5,0)</f>
        <v>147.47</v>
      </c>
      <c r="R288">
        <f>VLOOKUP(A288,site_data_desc!$A$2:$M$380,6,0)</f>
        <v>250.142</v>
      </c>
      <c r="S288">
        <f>VLOOKUP(A288,site_data_desc!$A$2:$M$380,7,0)</f>
        <v>1</v>
      </c>
      <c r="T288">
        <f>VLOOKUP(A288,site_data_desc!$A$2:$M$380,8,0)</f>
        <v>2.1499999999999998E-2</v>
      </c>
      <c r="U288">
        <f>VLOOKUP(A288,site_data_desc!$A$2:$M$380,9,0)</f>
        <v>1.35E-2</v>
      </c>
      <c r="V288">
        <f>VLOOKUP(A288,site_data_desc!$A$2:$M$380,10,0)</f>
        <v>1</v>
      </c>
      <c r="W288">
        <f>VLOOKUP(A288,site_data_desc!$A$2:$M$380,11,0)</f>
        <v>0</v>
      </c>
      <c r="X288">
        <f>VLOOKUP(A288,site_data_desc!$A$2:$M$380,12,0)</f>
        <v>0</v>
      </c>
      <c r="Y288">
        <f>VLOOKUP(A288,site_data_desc!$A$2:$M$380,13,0)</f>
        <v>0</v>
      </c>
      <c r="Z288" s="1">
        <f t="shared" si="46"/>
        <v>0.27438294859915546</v>
      </c>
      <c r="AA288" s="1" t="str">
        <f t="shared" si="47"/>
        <v>26-50% increase</v>
      </c>
      <c r="AB288" s="3">
        <f t="shared" si="48"/>
        <v>2</v>
      </c>
      <c r="AC288">
        <f t="shared" si="49"/>
        <v>1</v>
      </c>
    </row>
    <row r="289" spans="1:29" x14ac:dyDescent="0.3">
      <c r="A289" t="s">
        <v>287</v>
      </c>
      <c r="B289" s="1">
        <f>VLOOKUP(A289,welfare_data!$A$1:$C$379,2,0)</f>
        <v>22048106.805399999</v>
      </c>
      <c r="C289" s="1">
        <f>VLOOKUP(A289,welfare_data!$A$1:$C$379,3,0)</f>
        <v>28169320.26489</v>
      </c>
      <c r="D289" t="s">
        <v>379</v>
      </c>
      <c r="E289">
        <v>18.655999999999899</v>
      </c>
      <c r="F289">
        <v>60.137999999999899</v>
      </c>
      <c r="G289" t="str">
        <f t="shared" si="40"/>
        <v>10,000,000 - 30,000,000</v>
      </c>
      <c r="H289" t="str">
        <f t="shared" si="40"/>
        <v>10,000,000 - 30,000,000</v>
      </c>
      <c r="I289">
        <f t="shared" si="41"/>
        <v>4</v>
      </c>
      <c r="J289">
        <f t="shared" si="41"/>
        <v>4</v>
      </c>
      <c r="K289">
        <f t="shared" si="42"/>
        <v>1.7320508075688776</v>
      </c>
      <c r="L289">
        <f t="shared" si="43"/>
        <v>1.9999999999999996</v>
      </c>
      <c r="M289">
        <f t="shared" si="44"/>
        <v>1.7320508075688776</v>
      </c>
      <c r="N289">
        <f t="shared" si="45"/>
        <v>1.9999999999999996</v>
      </c>
      <c r="O289">
        <f>VLOOKUP(A289,site_data_desc!$A$2:$M$380,3,0)</f>
        <v>0</v>
      </c>
      <c r="P289">
        <f>VLOOKUP(A289,site_data_desc!$A$2:$M$380,4,0)</f>
        <v>9.8277198999999996E-2</v>
      </c>
      <c r="Q289">
        <f>VLOOKUP(A289,site_data_desc!$A$2:$M$380,5,0)</f>
        <v>29.943199</v>
      </c>
      <c r="R289">
        <f>VLOOKUP(A289,site_data_desc!$A$2:$M$380,6,0)</f>
        <v>24.950600000000001</v>
      </c>
      <c r="S289">
        <f>VLOOKUP(A289,site_data_desc!$A$2:$M$380,7,0)</f>
        <v>1</v>
      </c>
      <c r="T289">
        <f>VLOOKUP(A289,site_data_desc!$A$2:$M$380,8,0)</f>
        <v>7.0000000000000001E-3</v>
      </c>
      <c r="U289">
        <f>VLOOKUP(A289,site_data_desc!$A$2:$M$380,9,0)</f>
        <v>5.6699999999999997E-3</v>
      </c>
      <c r="V289">
        <f>VLOOKUP(A289,site_data_desc!$A$2:$M$380,10,0)</f>
        <v>1</v>
      </c>
      <c r="W289">
        <f>VLOOKUP(A289,site_data_desc!$A$2:$M$380,11,0)</f>
        <v>0</v>
      </c>
      <c r="X289">
        <f>VLOOKUP(A289,site_data_desc!$A$2:$M$380,12,0)</f>
        <v>0</v>
      </c>
      <c r="Y289">
        <f>VLOOKUP(A289,site_data_desc!$A$2:$M$380,13,0)</f>
        <v>0</v>
      </c>
      <c r="Z289" s="1">
        <f t="shared" si="46"/>
        <v>0.27762988965523333</v>
      </c>
      <c r="AA289" s="1" t="str">
        <f t="shared" si="47"/>
        <v>26-50% increase</v>
      </c>
      <c r="AB289" s="3">
        <f t="shared" si="48"/>
        <v>2</v>
      </c>
      <c r="AC289">
        <f t="shared" si="49"/>
        <v>1</v>
      </c>
    </row>
    <row r="290" spans="1:29" x14ac:dyDescent="0.3">
      <c r="A290" t="s">
        <v>288</v>
      </c>
      <c r="B290" s="1">
        <f>VLOOKUP(A290,welfare_data!$A$1:$C$379,2,0)</f>
        <v>1688562.6495010001</v>
      </c>
      <c r="C290" s="1">
        <f>VLOOKUP(A290,welfare_data!$A$1:$C$379,3,0)</f>
        <v>2148743.541154</v>
      </c>
      <c r="D290" t="s">
        <v>379</v>
      </c>
      <c r="E290">
        <v>19.015999999999899</v>
      </c>
      <c r="F290">
        <v>59.768000000000001</v>
      </c>
      <c r="G290" t="str">
        <f t="shared" si="40"/>
        <v>1,000,000 - 3,000,000</v>
      </c>
      <c r="H290" t="str">
        <f t="shared" si="40"/>
        <v>1,000,000 - 3,000,000</v>
      </c>
      <c r="I290">
        <f t="shared" si="41"/>
        <v>2</v>
      </c>
      <c r="J290">
        <f t="shared" si="41"/>
        <v>2</v>
      </c>
      <c r="K290">
        <f t="shared" si="42"/>
        <v>1.3160740129524926</v>
      </c>
      <c r="L290">
        <f t="shared" si="43"/>
        <v>1.4142135623730949</v>
      </c>
      <c r="M290">
        <f t="shared" si="44"/>
        <v>1.3160740129524926</v>
      </c>
      <c r="N290">
        <f t="shared" si="45"/>
        <v>1.4142135623730949</v>
      </c>
      <c r="O290">
        <f>VLOOKUP(A290,site_data_desc!$A$2:$M$380,3,0)</f>
        <v>0</v>
      </c>
      <c r="P290">
        <f>VLOOKUP(A290,site_data_desc!$A$2:$M$380,4,0)</f>
        <v>0.1128</v>
      </c>
      <c r="Q290">
        <f>VLOOKUP(A290,site_data_desc!$A$2:$M$380,5,0)</f>
        <v>72.365500999999995</v>
      </c>
      <c r="R290">
        <f>VLOOKUP(A290,site_data_desc!$A$2:$M$380,6,0)</f>
        <v>53.333599</v>
      </c>
      <c r="S290">
        <f>VLOOKUP(A290,site_data_desc!$A$2:$M$380,7,0)</f>
        <v>1</v>
      </c>
      <c r="T290">
        <f>VLOOKUP(A290,site_data_desc!$A$2:$M$380,8,0)</f>
        <v>6.6699999999999997E-3</v>
      </c>
      <c r="U290">
        <f>VLOOKUP(A290,site_data_desc!$A$2:$M$380,9,0)</f>
        <v>3.0000000000000001E-3</v>
      </c>
      <c r="V290">
        <f>VLOOKUP(A290,site_data_desc!$A$2:$M$380,10,0)</f>
        <v>1</v>
      </c>
      <c r="W290">
        <f>VLOOKUP(A290,site_data_desc!$A$2:$M$380,11,0)</f>
        <v>0</v>
      </c>
      <c r="X290">
        <f>VLOOKUP(A290,site_data_desc!$A$2:$M$380,12,0)</f>
        <v>0</v>
      </c>
      <c r="Y290">
        <f>VLOOKUP(A290,site_data_desc!$A$2:$M$380,13,0)</f>
        <v>0</v>
      </c>
      <c r="Z290" s="1">
        <f t="shared" si="46"/>
        <v>0.27252817169027838</v>
      </c>
      <c r="AA290" s="1" t="str">
        <f t="shared" si="47"/>
        <v>26-50% increase</v>
      </c>
      <c r="AB290" s="3">
        <f t="shared" si="48"/>
        <v>2</v>
      </c>
      <c r="AC290">
        <f t="shared" si="49"/>
        <v>1</v>
      </c>
    </row>
    <row r="291" spans="1:29" x14ac:dyDescent="0.3">
      <c r="A291" t="s">
        <v>289</v>
      </c>
      <c r="B291" s="1">
        <f>VLOOKUP(A291,welfare_data!$A$1:$C$379,2,0)</f>
        <v>1338399.832191</v>
      </c>
      <c r="C291" s="1">
        <f>VLOOKUP(A291,welfare_data!$A$1:$C$379,3,0)</f>
        <v>1703339.099039</v>
      </c>
      <c r="D291" t="s">
        <v>379</v>
      </c>
      <c r="E291">
        <v>18.806999999999899</v>
      </c>
      <c r="F291">
        <v>59.771999999999899</v>
      </c>
      <c r="G291" t="str">
        <f t="shared" si="40"/>
        <v>1,000,000 - 3,000,000</v>
      </c>
      <c r="H291" t="str">
        <f t="shared" si="40"/>
        <v>1,000,000 - 3,000,000</v>
      </c>
      <c r="I291">
        <f t="shared" si="41"/>
        <v>2</v>
      </c>
      <c r="J291">
        <f t="shared" si="41"/>
        <v>2</v>
      </c>
      <c r="K291">
        <f t="shared" si="42"/>
        <v>1.3160740129524926</v>
      </c>
      <c r="L291">
        <f t="shared" si="43"/>
        <v>1.4142135623730949</v>
      </c>
      <c r="M291">
        <f t="shared" si="44"/>
        <v>1.3160740129524926</v>
      </c>
      <c r="N291">
        <f t="shared" si="45"/>
        <v>1.4142135623730949</v>
      </c>
      <c r="O291">
        <f>VLOOKUP(A291,site_data_desc!$A$2:$M$380,3,0)</f>
        <v>0</v>
      </c>
      <c r="P291">
        <f>VLOOKUP(A291,site_data_desc!$A$2:$M$380,4,0)</f>
        <v>1.3648500000000001E-2</v>
      </c>
      <c r="Q291">
        <f>VLOOKUP(A291,site_data_desc!$A$2:$M$380,5,0)</f>
        <v>59.422699000000001</v>
      </c>
      <c r="R291">
        <f>VLOOKUP(A291,site_data_desc!$A$2:$M$380,6,0)</f>
        <v>55.712600999999999</v>
      </c>
      <c r="S291">
        <f>VLOOKUP(A291,site_data_desc!$A$2:$M$380,7,0)</f>
        <v>2</v>
      </c>
      <c r="T291">
        <f>VLOOKUP(A291,site_data_desc!$A$2:$M$380,8,0)</f>
        <v>4.5999999999999999E-2</v>
      </c>
      <c r="U291">
        <f>VLOOKUP(A291,site_data_desc!$A$2:$M$380,9,0)</f>
        <v>3.0300000000000001E-2</v>
      </c>
      <c r="V291">
        <f>VLOOKUP(A291,site_data_desc!$A$2:$M$380,10,0)</f>
        <v>0</v>
      </c>
      <c r="W291">
        <f>VLOOKUP(A291,site_data_desc!$A$2:$M$380,11,0)</f>
        <v>1</v>
      </c>
      <c r="X291">
        <f>VLOOKUP(A291,site_data_desc!$A$2:$M$380,12,0)</f>
        <v>0</v>
      </c>
      <c r="Y291">
        <f>VLOOKUP(A291,site_data_desc!$A$2:$M$380,13,0)</f>
        <v>0</v>
      </c>
      <c r="Z291" s="1">
        <f t="shared" si="46"/>
        <v>0.27266834474312779</v>
      </c>
      <c r="AA291" s="1" t="str">
        <f t="shared" si="47"/>
        <v>26-50% increase</v>
      </c>
      <c r="AB291" s="3">
        <f t="shared" si="48"/>
        <v>2</v>
      </c>
      <c r="AC291">
        <f t="shared" si="49"/>
        <v>0</v>
      </c>
    </row>
    <row r="292" spans="1:29" x14ac:dyDescent="0.3">
      <c r="A292" t="s">
        <v>290</v>
      </c>
      <c r="B292" s="1">
        <f>VLOOKUP(A292,welfare_data!$A$1:$C$379,2,0)</f>
        <v>31767684.060449999</v>
      </c>
      <c r="C292" s="1">
        <f>VLOOKUP(A292,welfare_data!$A$1:$C$379,3,0)</f>
        <v>40513706.389530003</v>
      </c>
      <c r="D292" t="s">
        <v>379</v>
      </c>
      <c r="E292">
        <v>18.7289999999999</v>
      </c>
      <c r="F292">
        <v>59.753</v>
      </c>
      <c r="G292" t="str">
        <f t="shared" si="40"/>
        <v>30,000,000 - 70,000,000</v>
      </c>
      <c r="H292" t="str">
        <f t="shared" si="40"/>
        <v>30,000,000 - 70,000,000</v>
      </c>
      <c r="I292">
        <f t="shared" si="41"/>
        <v>5</v>
      </c>
      <c r="J292">
        <f t="shared" si="41"/>
        <v>5</v>
      </c>
      <c r="K292">
        <f t="shared" si="42"/>
        <v>1.9870133464215782</v>
      </c>
      <c r="L292">
        <f t="shared" si="43"/>
        <v>2.3784142300054416</v>
      </c>
      <c r="M292">
        <f t="shared" si="44"/>
        <v>1.9870133464215782</v>
      </c>
      <c r="N292">
        <f t="shared" si="45"/>
        <v>2.3784142300054416</v>
      </c>
      <c r="O292">
        <f>VLOOKUP(A292,site_data_desc!$A$2:$M$380,3,0)</f>
        <v>0</v>
      </c>
      <c r="P292">
        <f>VLOOKUP(A292,site_data_desc!$A$2:$M$380,4,0)</f>
        <v>0.27629501000000001</v>
      </c>
      <c r="Q292">
        <f>VLOOKUP(A292,site_data_desc!$A$2:$M$380,5,0)</f>
        <v>91.013298000000006</v>
      </c>
      <c r="R292">
        <f>VLOOKUP(A292,site_data_desc!$A$2:$M$380,6,0)</f>
        <v>46.450699</v>
      </c>
      <c r="S292">
        <f>VLOOKUP(A292,site_data_desc!$A$2:$M$380,7,0)</f>
        <v>1</v>
      </c>
      <c r="T292">
        <f>VLOOKUP(A292,site_data_desc!$A$2:$M$380,8,0)</f>
        <v>3.3669999999999999E-2</v>
      </c>
      <c r="U292">
        <f>VLOOKUP(A292,site_data_desc!$A$2:$M$380,9,0)</f>
        <v>2.367E-2</v>
      </c>
      <c r="V292">
        <f>VLOOKUP(A292,site_data_desc!$A$2:$M$380,10,0)</f>
        <v>1</v>
      </c>
      <c r="W292">
        <f>VLOOKUP(A292,site_data_desc!$A$2:$M$380,11,0)</f>
        <v>0</v>
      </c>
      <c r="X292">
        <f>VLOOKUP(A292,site_data_desc!$A$2:$M$380,12,0)</f>
        <v>0</v>
      </c>
      <c r="Y292">
        <f>VLOOKUP(A292,site_data_desc!$A$2:$M$380,13,0)</f>
        <v>0</v>
      </c>
      <c r="Z292" s="1">
        <f t="shared" si="46"/>
        <v>0.27531192744291333</v>
      </c>
      <c r="AA292" s="1" t="str">
        <f t="shared" si="47"/>
        <v>26-50% increase</v>
      </c>
      <c r="AB292" s="3">
        <f t="shared" si="48"/>
        <v>2</v>
      </c>
      <c r="AC292">
        <f t="shared" si="49"/>
        <v>1</v>
      </c>
    </row>
    <row r="293" spans="1:29" x14ac:dyDescent="0.3">
      <c r="A293" t="s">
        <v>291</v>
      </c>
      <c r="B293" s="1">
        <f>VLOOKUP(A293,welfare_data!$A$1:$C$379,2,0)</f>
        <v>23226189.790770002</v>
      </c>
      <c r="C293" s="1">
        <f>VLOOKUP(A293,welfare_data!$A$1:$C$379,3,0)</f>
        <v>29614568.52899</v>
      </c>
      <c r="D293" t="s">
        <v>379</v>
      </c>
      <c r="E293">
        <v>17.934000000000001</v>
      </c>
      <c r="F293">
        <v>58.905000000000001</v>
      </c>
      <c r="G293" t="str">
        <f t="shared" si="40"/>
        <v>10,000,000 - 30,000,000</v>
      </c>
      <c r="H293" t="str">
        <f t="shared" si="40"/>
        <v>10,000,000 - 30,000,000</v>
      </c>
      <c r="I293">
        <f t="shared" si="41"/>
        <v>4</v>
      </c>
      <c r="J293">
        <f t="shared" si="41"/>
        <v>4</v>
      </c>
      <c r="K293">
        <f t="shared" si="42"/>
        <v>1.7320508075688776</v>
      </c>
      <c r="L293">
        <f t="shared" si="43"/>
        <v>1.9999999999999996</v>
      </c>
      <c r="M293">
        <f t="shared" si="44"/>
        <v>1.7320508075688776</v>
      </c>
      <c r="N293">
        <f t="shared" si="45"/>
        <v>1.9999999999999996</v>
      </c>
      <c r="O293">
        <f>VLOOKUP(A293,site_data_desc!$A$2:$M$380,3,0)</f>
        <v>0</v>
      </c>
      <c r="P293">
        <f>VLOOKUP(A293,site_data_desc!$A$2:$M$380,4,0)</f>
        <v>0.43154799999999999</v>
      </c>
      <c r="Q293">
        <f>VLOOKUP(A293,site_data_desc!$A$2:$M$380,5,0)</f>
        <v>166.99299999999999</v>
      </c>
      <c r="R293">
        <f>VLOOKUP(A293,site_data_desc!$A$2:$M$380,6,0)</f>
        <v>95.234702999999996</v>
      </c>
      <c r="S293">
        <f>VLOOKUP(A293,site_data_desc!$A$2:$M$380,7,0)</f>
        <v>1</v>
      </c>
      <c r="T293">
        <f>VLOOKUP(A293,site_data_desc!$A$2:$M$380,8,0)</f>
        <v>0.05</v>
      </c>
      <c r="U293">
        <f>VLOOKUP(A293,site_data_desc!$A$2:$M$380,9,0)</f>
        <v>0.05</v>
      </c>
      <c r="V293">
        <f>VLOOKUP(A293,site_data_desc!$A$2:$M$380,10,0)</f>
        <v>1</v>
      </c>
      <c r="W293">
        <f>VLOOKUP(A293,site_data_desc!$A$2:$M$380,11,0)</f>
        <v>0</v>
      </c>
      <c r="X293">
        <f>VLOOKUP(A293,site_data_desc!$A$2:$M$380,12,0)</f>
        <v>0</v>
      </c>
      <c r="Y293">
        <f>VLOOKUP(A293,site_data_desc!$A$2:$M$380,13,0)</f>
        <v>0</v>
      </c>
      <c r="Z293" s="1">
        <f t="shared" si="46"/>
        <v>0.2750506559951868</v>
      </c>
      <c r="AA293" s="1" t="str">
        <f t="shared" si="47"/>
        <v>26-50% increase</v>
      </c>
      <c r="AB293" s="3">
        <f t="shared" si="48"/>
        <v>2</v>
      </c>
      <c r="AC293">
        <f t="shared" si="49"/>
        <v>1</v>
      </c>
    </row>
    <row r="294" spans="1:29" x14ac:dyDescent="0.3">
      <c r="A294" t="s">
        <v>292</v>
      </c>
      <c r="B294" s="1">
        <f>VLOOKUP(A294,welfare_data!$A$1:$C$379,2,0)</f>
        <v>9382798.6423310004</v>
      </c>
      <c r="C294" s="1">
        <f>VLOOKUP(A294,welfare_data!$A$1:$C$379,3,0)</f>
        <v>12002350.63744</v>
      </c>
      <c r="D294" t="s">
        <v>379</v>
      </c>
      <c r="E294">
        <v>17.093</v>
      </c>
      <c r="F294">
        <v>58.719999999999899</v>
      </c>
      <c r="G294" t="str">
        <f t="shared" si="40"/>
        <v>3,000,000 - 10,000,000</v>
      </c>
      <c r="H294" t="str">
        <f t="shared" si="40"/>
        <v>10,000,000 - 30,000,000</v>
      </c>
      <c r="I294">
        <f t="shared" si="41"/>
        <v>3</v>
      </c>
      <c r="J294">
        <f t="shared" si="41"/>
        <v>4</v>
      </c>
      <c r="K294">
        <f t="shared" si="42"/>
        <v>1.5098036484771051</v>
      </c>
      <c r="L294">
        <f t="shared" si="43"/>
        <v>1.6817928305074288</v>
      </c>
      <c r="M294">
        <f t="shared" si="44"/>
        <v>1.7320508075688776</v>
      </c>
      <c r="N294">
        <f t="shared" si="45"/>
        <v>1.9999999999999996</v>
      </c>
      <c r="O294">
        <f>VLOOKUP(A294,site_data_desc!$A$2:$M$380,3,0)</f>
        <v>0</v>
      </c>
      <c r="P294">
        <f>VLOOKUP(A294,site_data_desc!$A$2:$M$380,4,0)</f>
        <v>6.5461403000000001E-2</v>
      </c>
      <c r="Q294">
        <f>VLOOKUP(A294,site_data_desc!$A$2:$M$380,5,0)</f>
        <v>219.136</v>
      </c>
      <c r="R294">
        <f>VLOOKUP(A294,site_data_desc!$A$2:$M$380,6,0)</f>
        <v>167.405</v>
      </c>
      <c r="S294">
        <f>VLOOKUP(A294,site_data_desc!$A$2:$M$380,7,0)</f>
        <v>1</v>
      </c>
      <c r="T294">
        <f>VLOOKUP(A294,site_data_desc!$A$2:$M$380,8,0)</f>
        <v>1.967E-2</v>
      </c>
      <c r="U294">
        <f>VLOOKUP(A294,site_data_desc!$A$2:$M$380,9,0)</f>
        <v>2E-3</v>
      </c>
      <c r="V294">
        <f>VLOOKUP(A294,site_data_desc!$A$2:$M$380,10,0)</f>
        <v>1</v>
      </c>
      <c r="W294">
        <f>VLOOKUP(A294,site_data_desc!$A$2:$M$380,11,0)</f>
        <v>0</v>
      </c>
      <c r="X294">
        <f>VLOOKUP(A294,site_data_desc!$A$2:$M$380,12,0)</f>
        <v>0</v>
      </c>
      <c r="Y294">
        <f>VLOOKUP(A294,site_data_desc!$A$2:$M$380,13,0)</f>
        <v>0</v>
      </c>
      <c r="Z294" s="1">
        <f t="shared" si="46"/>
        <v>0.27918663662787663</v>
      </c>
      <c r="AA294" s="1" t="str">
        <f t="shared" si="47"/>
        <v>26-50% increase</v>
      </c>
      <c r="AB294" s="3">
        <f t="shared" si="48"/>
        <v>2</v>
      </c>
      <c r="AC294">
        <f t="shared" si="49"/>
        <v>1</v>
      </c>
    </row>
    <row r="295" spans="1:29" x14ac:dyDescent="0.3">
      <c r="A295" t="s">
        <v>293</v>
      </c>
      <c r="B295" s="1">
        <f>VLOOKUP(A295,welfare_data!$A$1:$C$379,2,0)</f>
        <v>11263590.847379999</v>
      </c>
      <c r="C295" s="1">
        <f>VLOOKUP(A295,welfare_data!$A$1:$C$379,3,0)</f>
        <v>14423421.71331</v>
      </c>
      <c r="D295" t="s">
        <v>379</v>
      </c>
      <c r="E295">
        <v>17.050999999999899</v>
      </c>
      <c r="F295">
        <v>58.6649999999999</v>
      </c>
      <c r="G295" t="str">
        <f t="shared" si="40"/>
        <v>10,000,000 - 30,000,000</v>
      </c>
      <c r="H295" t="str">
        <f t="shared" si="40"/>
        <v>10,000,000 - 30,000,000</v>
      </c>
      <c r="I295">
        <f t="shared" si="41"/>
        <v>4</v>
      </c>
      <c r="J295">
        <f t="shared" si="41"/>
        <v>4</v>
      </c>
      <c r="K295">
        <f t="shared" si="42"/>
        <v>1.7320508075688776</v>
      </c>
      <c r="L295">
        <f t="shared" si="43"/>
        <v>1.9999999999999996</v>
      </c>
      <c r="M295">
        <f t="shared" si="44"/>
        <v>1.7320508075688776</v>
      </c>
      <c r="N295">
        <f t="shared" si="45"/>
        <v>1.9999999999999996</v>
      </c>
      <c r="O295">
        <f>VLOOKUP(A295,site_data_desc!$A$2:$M$380,3,0)</f>
        <v>0</v>
      </c>
      <c r="P295">
        <f>VLOOKUP(A295,site_data_desc!$A$2:$M$380,4,0)</f>
        <v>0.26664599999999999</v>
      </c>
      <c r="Q295">
        <f>VLOOKUP(A295,site_data_desc!$A$2:$M$380,5,0)</f>
        <v>159.62800999999999</v>
      </c>
      <c r="R295">
        <f>VLOOKUP(A295,site_data_desc!$A$2:$M$380,6,0)</f>
        <v>115.325</v>
      </c>
      <c r="S295">
        <f>VLOOKUP(A295,site_data_desc!$A$2:$M$380,7,0)</f>
        <v>1</v>
      </c>
      <c r="T295">
        <f>VLOOKUP(A295,site_data_desc!$A$2:$M$380,8,0)</f>
        <v>9.4999999999999998E-3</v>
      </c>
      <c r="U295">
        <f>VLOOKUP(A295,site_data_desc!$A$2:$M$380,9,0)</f>
        <v>3.3300000000000001E-3</v>
      </c>
      <c r="V295">
        <f>VLOOKUP(A295,site_data_desc!$A$2:$M$380,10,0)</f>
        <v>1</v>
      </c>
      <c r="W295">
        <f>VLOOKUP(A295,site_data_desc!$A$2:$M$380,11,0)</f>
        <v>0</v>
      </c>
      <c r="X295">
        <f>VLOOKUP(A295,site_data_desc!$A$2:$M$380,12,0)</f>
        <v>0</v>
      </c>
      <c r="Y295">
        <f>VLOOKUP(A295,site_data_desc!$A$2:$M$380,13,0)</f>
        <v>0</v>
      </c>
      <c r="Z295" s="1">
        <f t="shared" si="46"/>
        <v>0.28053494740223117</v>
      </c>
      <c r="AA295" s="1" t="str">
        <f t="shared" si="47"/>
        <v>26-50% increase</v>
      </c>
      <c r="AB295" s="3">
        <f t="shared" si="48"/>
        <v>2</v>
      </c>
      <c r="AC295">
        <f t="shared" si="49"/>
        <v>1</v>
      </c>
    </row>
    <row r="296" spans="1:29" x14ac:dyDescent="0.3">
      <c r="A296" t="s">
        <v>294</v>
      </c>
      <c r="B296" s="1">
        <f>VLOOKUP(A296,welfare_data!$A$1:$C$379,2,0)</f>
        <v>7934822.1507230001</v>
      </c>
      <c r="C296" s="1">
        <f>VLOOKUP(A296,welfare_data!$A$1:$C$379,3,0)</f>
        <v>10122609.55374</v>
      </c>
      <c r="D296" t="s">
        <v>379</v>
      </c>
      <c r="E296">
        <v>17.556000000000001</v>
      </c>
      <c r="F296">
        <v>58.862000000000002</v>
      </c>
      <c r="G296" t="str">
        <f t="shared" si="40"/>
        <v>3,000,000 - 10,000,000</v>
      </c>
      <c r="H296" t="str">
        <f t="shared" si="40"/>
        <v>10,000,000 - 30,000,000</v>
      </c>
      <c r="I296">
        <f t="shared" si="41"/>
        <v>3</v>
      </c>
      <c r="J296">
        <f t="shared" si="41"/>
        <v>4</v>
      </c>
      <c r="K296">
        <f t="shared" si="42"/>
        <v>1.5098036484771051</v>
      </c>
      <c r="L296">
        <f t="shared" si="43"/>
        <v>1.6817928305074288</v>
      </c>
      <c r="M296">
        <f t="shared" si="44"/>
        <v>1.7320508075688776</v>
      </c>
      <c r="N296">
        <f t="shared" si="45"/>
        <v>1.9999999999999996</v>
      </c>
      <c r="O296">
        <f>VLOOKUP(A296,site_data_desc!$A$2:$M$380,3,0)</f>
        <v>0</v>
      </c>
      <c r="P296">
        <f>VLOOKUP(A296,site_data_desc!$A$2:$M$380,4,0)</f>
        <v>4.3138901E-2</v>
      </c>
      <c r="Q296">
        <f>VLOOKUP(A296,site_data_desc!$A$2:$M$380,5,0)</f>
        <v>66.600600999999997</v>
      </c>
      <c r="R296">
        <f>VLOOKUP(A296,site_data_desc!$A$2:$M$380,6,0)</f>
        <v>36.3065</v>
      </c>
      <c r="S296">
        <f>VLOOKUP(A296,site_data_desc!$A$2:$M$380,7,0)</f>
        <v>1</v>
      </c>
      <c r="T296">
        <f>VLOOKUP(A296,site_data_desc!$A$2:$M$380,8,0)</f>
        <v>0.05</v>
      </c>
      <c r="U296">
        <f>VLOOKUP(A296,site_data_desc!$A$2:$M$380,9,0)</f>
        <v>0.05</v>
      </c>
      <c r="V296">
        <f>VLOOKUP(A296,site_data_desc!$A$2:$M$380,10,0)</f>
        <v>1</v>
      </c>
      <c r="W296">
        <f>VLOOKUP(A296,site_data_desc!$A$2:$M$380,11,0)</f>
        <v>0</v>
      </c>
      <c r="X296">
        <f>VLOOKUP(A296,site_data_desc!$A$2:$M$380,12,0)</f>
        <v>0</v>
      </c>
      <c r="Y296">
        <f>VLOOKUP(A296,site_data_desc!$A$2:$M$380,13,0)</f>
        <v>0</v>
      </c>
      <c r="Z296" s="1">
        <f t="shared" si="46"/>
        <v>0.27571977814495247</v>
      </c>
      <c r="AA296" s="1" t="str">
        <f t="shared" si="47"/>
        <v>26-50% increase</v>
      </c>
      <c r="AB296" s="3">
        <f t="shared" si="48"/>
        <v>2</v>
      </c>
      <c r="AC296">
        <f t="shared" si="49"/>
        <v>1</v>
      </c>
    </row>
    <row r="297" spans="1:29" x14ac:dyDescent="0.3">
      <c r="A297" t="s">
        <v>295</v>
      </c>
      <c r="B297" s="1">
        <f>VLOOKUP(A297,welfare_data!$A$1:$C$379,2,0)</f>
        <v>3566829.7769419998</v>
      </c>
      <c r="C297" s="1">
        <f>VLOOKUP(A297,welfare_data!$A$1:$C$379,3,0)</f>
        <v>4593576.9597960003</v>
      </c>
      <c r="D297" t="s">
        <v>379</v>
      </c>
      <c r="E297">
        <v>16.62</v>
      </c>
      <c r="F297">
        <v>58.194000000000003</v>
      </c>
      <c r="G297" t="str">
        <f t="shared" si="40"/>
        <v>3,000,000 - 10,000,000</v>
      </c>
      <c r="H297" t="str">
        <f t="shared" si="40"/>
        <v>3,000,000 - 10,000,000</v>
      </c>
      <c r="I297">
        <f t="shared" si="41"/>
        <v>3</v>
      </c>
      <c r="J297">
        <f t="shared" si="41"/>
        <v>3</v>
      </c>
      <c r="K297">
        <f t="shared" si="42"/>
        <v>1.5098036484771051</v>
      </c>
      <c r="L297">
        <f t="shared" si="43"/>
        <v>1.6817928305074288</v>
      </c>
      <c r="M297">
        <f t="shared" si="44"/>
        <v>1.5098036484771051</v>
      </c>
      <c r="N297">
        <f t="shared" si="45"/>
        <v>1.6817928305074288</v>
      </c>
      <c r="O297">
        <f>VLOOKUP(A297,site_data_desc!$A$2:$M$380,3,0)</f>
        <v>0</v>
      </c>
      <c r="P297">
        <f>VLOOKUP(A297,site_data_desc!$A$2:$M$380,4,0)</f>
        <v>9.338429999999999E-2</v>
      </c>
      <c r="Q297">
        <f>VLOOKUP(A297,site_data_desc!$A$2:$M$380,5,0)</f>
        <v>27.323799000000001</v>
      </c>
      <c r="R297">
        <f>VLOOKUP(A297,site_data_desc!$A$2:$M$380,6,0)</f>
        <v>11.323399999999999</v>
      </c>
      <c r="S297">
        <f>VLOOKUP(A297,site_data_desc!$A$2:$M$380,7,0)</f>
        <v>1</v>
      </c>
      <c r="T297">
        <f>VLOOKUP(A297,site_data_desc!$A$2:$M$380,8,0)</f>
        <v>0.05</v>
      </c>
      <c r="U297">
        <f>VLOOKUP(A297,site_data_desc!$A$2:$M$380,9,0)</f>
        <v>0.05</v>
      </c>
      <c r="V297">
        <f>VLOOKUP(A297,site_data_desc!$A$2:$M$380,10,0)</f>
        <v>1</v>
      </c>
      <c r="W297">
        <f>VLOOKUP(A297,site_data_desc!$A$2:$M$380,11,0)</f>
        <v>0</v>
      </c>
      <c r="X297">
        <f>VLOOKUP(A297,site_data_desc!$A$2:$M$380,12,0)</f>
        <v>0</v>
      </c>
      <c r="Y297">
        <f>VLOOKUP(A297,site_data_desc!$A$2:$M$380,13,0)</f>
        <v>0</v>
      </c>
      <c r="Z297" s="1">
        <f t="shared" si="46"/>
        <v>0.28785987755610698</v>
      </c>
      <c r="AA297" s="1" t="str">
        <f t="shared" si="47"/>
        <v>26-50% increase</v>
      </c>
      <c r="AB297" s="3">
        <f t="shared" si="48"/>
        <v>2</v>
      </c>
      <c r="AC297">
        <f t="shared" si="49"/>
        <v>1</v>
      </c>
    </row>
    <row r="298" spans="1:29" x14ac:dyDescent="0.3">
      <c r="A298" t="s">
        <v>296</v>
      </c>
      <c r="B298" s="1">
        <f>VLOOKUP(A298,welfare_data!$A$1:$C$379,2,0)</f>
        <v>2647555.6908160001</v>
      </c>
      <c r="C298" s="1">
        <f>VLOOKUP(A298,welfare_data!$A$1:$C$379,3,0)</f>
        <v>3381167.3317519999</v>
      </c>
      <c r="D298" t="s">
        <v>379</v>
      </c>
      <c r="E298">
        <v>15.566000000000001</v>
      </c>
      <c r="F298">
        <v>56.1739999999999</v>
      </c>
      <c r="G298" t="str">
        <f t="shared" si="40"/>
        <v>1,000,000 - 3,000,000</v>
      </c>
      <c r="H298" t="str">
        <f t="shared" si="40"/>
        <v>3,000,000 - 10,000,000</v>
      </c>
      <c r="I298">
        <f t="shared" si="41"/>
        <v>2</v>
      </c>
      <c r="J298">
        <f t="shared" si="41"/>
        <v>3</v>
      </c>
      <c r="K298">
        <f t="shared" si="42"/>
        <v>1.3160740129524926</v>
      </c>
      <c r="L298">
        <f t="shared" si="43"/>
        <v>1.4142135623730949</v>
      </c>
      <c r="M298">
        <f t="shared" si="44"/>
        <v>1.5098036484771051</v>
      </c>
      <c r="N298">
        <f t="shared" si="45"/>
        <v>1.6817928305074288</v>
      </c>
      <c r="O298">
        <f>VLOOKUP(A298,site_data_desc!$A$2:$M$380,3,0)</f>
        <v>0</v>
      </c>
      <c r="P298">
        <f>VLOOKUP(A298,site_data_desc!$A$2:$M$380,4,0)</f>
        <v>0.30653201000000002</v>
      </c>
      <c r="Q298">
        <f>VLOOKUP(A298,site_data_desc!$A$2:$M$380,5,0)</f>
        <v>284.56200999999999</v>
      </c>
      <c r="R298">
        <f>VLOOKUP(A298,site_data_desc!$A$2:$M$380,6,0)</f>
        <v>192.55700999999999</v>
      </c>
      <c r="S298">
        <f>VLOOKUP(A298,site_data_desc!$A$2:$M$380,7,0)</f>
        <v>1</v>
      </c>
      <c r="T298">
        <f>VLOOKUP(A298,site_data_desc!$A$2:$M$380,8,0)</f>
        <v>2.8000000000000001E-2</v>
      </c>
      <c r="U298">
        <f>VLOOKUP(A298,site_data_desc!$A$2:$M$380,9,0)</f>
        <v>1.2500000000000001E-2</v>
      </c>
      <c r="V298">
        <f>VLOOKUP(A298,site_data_desc!$A$2:$M$380,10,0)</f>
        <v>1</v>
      </c>
      <c r="W298">
        <f>VLOOKUP(A298,site_data_desc!$A$2:$M$380,11,0)</f>
        <v>0</v>
      </c>
      <c r="X298">
        <f>VLOOKUP(A298,site_data_desc!$A$2:$M$380,12,0)</f>
        <v>0</v>
      </c>
      <c r="Y298">
        <f>VLOOKUP(A298,site_data_desc!$A$2:$M$380,13,0)</f>
        <v>0</v>
      </c>
      <c r="Z298" s="1">
        <f t="shared" si="46"/>
        <v>0.27709016413924581</v>
      </c>
      <c r="AA298" s="1" t="str">
        <f t="shared" si="47"/>
        <v>26-50% increase</v>
      </c>
      <c r="AB298" s="3">
        <f t="shared" si="48"/>
        <v>2</v>
      </c>
      <c r="AC298">
        <f t="shared" si="49"/>
        <v>1</v>
      </c>
    </row>
    <row r="299" spans="1:29" x14ac:dyDescent="0.3">
      <c r="A299" t="s">
        <v>297</v>
      </c>
      <c r="B299" s="1">
        <f>VLOOKUP(A299,welfare_data!$A$1:$C$379,2,0)</f>
        <v>15496227.988329999</v>
      </c>
      <c r="C299" s="1">
        <f>VLOOKUP(A299,welfare_data!$A$1:$C$379,3,0)</f>
        <v>19789945.815079998</v>
      </c>
      <c r="D299" t="s">
        <v>379</v>
      </c>
      <c r="E299">
        <v>15.6</v>
      </c>
      <c r="F299">
        <v>56.159999999999897</v>
      </c>
      <c r="G299" t="str">
        <f t="shared" si="40"/>
        <v>10,000,000 - 30,000,000</v>
      </c>
      <c r="H299" t="str">
        <f t="shared" si="40"/>
        <v>10,000,000 - 30,000,000</v>
      </c>
      <c r="I299">
        <f t="shared" si="41"/>
        <v>4</v>
      </c>
      <c r="J299">
        <f t="shared" si="41"/>
        <v>4</v>
      </c>
      <c r="K299">
        <f t="shared" si="42"/>
        <v>1.7320508075688776</v>
      </c>
      <c r="L299">
        <f t="shared" si="43"/>
        <v>1.9999999999999996</v>
      </c>
      <c r="M299">
        <f t="shared" si="44"/>
        <v>1.7320508075688776</v>
      </c>
      <c r="N299">
        <f t="shared" si="45"/>
        <v>1.9999999999999996</v>
      </c>
      <c r="O299">
        <f>VLOOKUP(A299,site_data_desc!$A$2:$M$380,3,0)</f>
        <v>0</v>
      </c>
      <c r="P299">
        <f>VLOOKUP(A299,site_data_desc!$A$2:$M$380,4,0)</f>
        <v>0.45932299999999998</v>
      </c>
      <c r="Q299">
        <f>VLOOKUP(A299,site_data_desc!$A$2:$M$380,5,0)</f>
        <v>383.04401000000001</v>
      </c>
      <c r="R299">
        <f>VLOOKUP(A299,site_data_desc!$A$2:$M$380,6,0)</f>
        <v>206.91</v>
      </c>
      <c r="S299">
        <f>VLOOKUP(A299,site_data_desc!$A$2:$M$380,7,0)</f>
        <v>1</v>
      </c>
      <c r="T299">
        <f>VLOOKUP(A299,site_data_desc!$A$2:$M$380,8,0)</f>
        <v>2.2670000000000003E-2</v>
      </c>
      <c r="U299">
        <f>VLOOKUP(A299,site_data_desc!$A$2:$M$380,9,0)</f>
        <v>1.167E-2</v>
      </c>
      <c r="V299">
        <f>VLOOKUP(A299,site_data_desc!$A$2:$M$380,10,0)</f>
        <v>1</v>
      </c>
      <c r="W299">
        <f>VLOOKUP(A299,site_data_desc!$A$2:$M$380,11,0)</f>
        <v>0</v>
      </c>
      <c r="X299">
        <f>VLOOKUP(A299,site_data_desc!$A$2:$M$380,12,0)</f>
        <v>0</v>
      </c>
      <c r="Y299">
        <f>VLOOKUP(A299,site_data_desc!$A$2:$M$380,13,0)</f>
        <v>0</v>
      </c>
      <c r="Z299" s="1">
        <f t="shared" si="46"/>
        <v>0.27708148266684901</v>
      </c>
      <c r="AA299" s="1" t="str">
        <f t="shared" si="47"/>
        <v>26-50% increase</v>
      </c>
      <c r="AB299" s="3">
        <f t="shared" si="48"/>
        <v>2</v>
      </c>
      <c r="AC299">
        <f t="shared" si="49"/>
        <v>1</v>
      </c>
    </row>
    <row r="300" spans="1:29" x14ac:dyDescent="0.3">
      <c r="A300" t="s">
        <v>298</v>
      </c>
      <c r="B300" s="1">
        <f>VLOOKUP(A300,welfare_data!$A$1:$C$379,2,0)</f>
        <v>1810419.841309</v>
      </c>
      <c r="C300" s="1">
        <f>VLOOKUP(A300,welfare_data!$A$1:$C$379,3,0)</f>
        <v>2312018.9917060002</v>
      </c>
      <c r="D300" t="s">
        <v>379</v>
      </c>
      <c r="E300">
        <v>15.582000000000001</v>
      </c>
      <c r="F300">
        <v>56.183</v>
      </c>
      <c r="G300" t="str">
        <f t="shared" si="40"/>
        <v>1,000,000 - 3,000,000</v>
      </c>
      <c r="H300" t="str">
        <f t="shared" si="40"/>
        <v>1,000,000 - 3,000,000</v>
      </c>
      <c r="I300">
        <f t="shared" si="41"/>
        <v>2</v>
      </c>
      <c r="J300">
        <f t="shared" si="41"/>
        <v>2</v>
      </c>
      <c r="K300">
        <f t="shared" si="42"/>
        <v>1.3160740129524926</v>
      </c>
      <c r="L300">
        <f t="shared" si="43"/>
        <v>1.4142135623730949</v>
      </c>
      <c r="M300">
        <f t="shared" si="44"/>
        <v>1.3160740129524926</v>
      </c>
      <c r="N300">
        <f t="shared" si="45"/>
        <v>1.4142135623730949</v>
      </c>
      <c r="O300">
        <f>VLOOKUP(A300,site_data_desc!$A$2:$M$380,3,0)</f>
        <v>0</v>
      </c>
      <c r="P300">
        <f>VLOOKUP(A300,site_data_desc!$A$2:$M$380,4,0)</f>
        <v>0.43164001000000002</v>
      </c>
      <c r="Q300">
        <f>VLOOKUP(A300,site_data_desc!$A$2:$M$380,5,0)</f>
        <v>353.22699</v>
      </c>
      <c r="R300">
        <f>VLOOKUP(A300,site_data_desc!$A$2:$M$380,6,0)</f>
        <v>184.16900999999999</v>
      </c>
      <c r="S300">
        <f>VLOOKUP(A300,site_data_desc!$A$2:$M$380,7,0)</f>
        <v>1</v>
      </c>
      <c r="T300">
        <f>VLOOKUP(A300,site_data_desc!$A$2:$M$380,8,0)</f>
        <v>0.21340000000000001</v>
      </c>
      <c r="U300">
        <f>VLOOKUP(A300,site_data_desc!$A$2:$M$380,9,0)</f>
        <v>0.05</v>
      </c>
      <c r="V300">
        <f>VLOOKUP(A300,site_data_desc!$A$2:$M$380,10,0)</f>
        <v>1</v>
      </c>
      <c r="W300">
        <f>VLOOKUP(A300,site_data_desc!$A$2:$M$380,11,0)</f>
        <v>0</v>
      </c>
      <c r="X300">
        <f>VLOOKUP(A300,site_data_desc!$A$2:$M$380,12,0)</f>
        <v>0</v>
      </c>
      <c r="Y300">
        <f>VLOOKUP(A300,site_data_desc!$A$2:$M$380,13,0)</f>
        <v>0</v>
      </c>
      <c r="Z300" s="1">
        <f t="shared" si="46"/>
        <v>0.27706233601280328</v>
      </c>
      <c r="AA300" s="1" t="str">
        <f t="shared" si="47"/>
        <v>26-50% increase</v>
      </c>
      <c r="AB300" s="3">
        <f t="shared" si="48"/>
        <v>2</v>
      </c>
      <c r="AC300">
        <f t="shared" si="49"/>
        <v>1</v>
      </c>
    </row>
    <row r="301" spans="1:29" x14ac:dyDescent="0.3">
      <c r="A301" t="s">
        <v>299</v>
      </c>
      <c r="B301" s="1">
        <f>VLOOKUP(A301,welfare_data!$A$1:$C$379,2,0)</f>
        <v>2306662.36998</v>
      </c>
      <c r="C301" s="1">
        <f>VLOOKUP(A301,welfare_data!$A$1:$C$379,3,0)</f>
        <v>2945736.016483</v>
      </c>
      <c r="D301" t="s">
        <v>379</v>
      </c>
      <c r="E301">
        <v>15.602</v>
      </c>
      <c r="F301">
        <v>56.201000000000001</v>
      </c>
      <c r="G301" t="str">
        <f t="shared" si="40"/>
        <v>1,000,000 - 3,000,000</v>
      </c>
      <c r="H301" t="str">
        <f t="shared" si="40"/>
        <v>1,000,000 - 3,000,000</v>
      </c>
      <c r="I301">
        <f t="shared" si="41"/>
        <v>2</v>
      </c>
      <c r="J301">
        <f t="shared" si="41"/>
        <v>2</v>
      </c>
      <c r="K301">
        <f t="shared" si="42"/>
        <v>1.3160740129524926</v>
      </c>
      <c r="L301">
        <f t="shared" si="43"/>
        <v>1.4142135623730949</v>
      </c>
      <c r="M301">
        <f t="shared" si="44"/>
        <v>1.3160740129524926</v>
      </c>
      <c r="N301">
        <f t="shared" si="45"/>
        <v>1.4142135623730949</v>
      </c>
      <c r="O301">
        <f>VLOOKUP(A301,site_data_desc!$A$2:$M$380,3,0)</f>
        <v>0</v>
      </c>
      <c r="P301">
        <f>VLOOKUP(A301,site_data_desc!$A$2:$M$380,4,0)</f>
        <v>0.50234201000000001</v>
      </c>
      <c r="Q301">
        <f>VLOOKUP(A301,site_data_desc!$A$2:$M$380,5,0)</f>
        <v>326.79700000000003</v>
      </c>
      <c r="R301">
        <f>VLOOKUP(A301,site_data_desc!$A$2:$M$380,6,0)</f>
        <v>164.90401</v>
      </c>
      <c r="S301">
        <f>VLOOKUP(A301,site_data_desc!$A$2:$M$380,7,0)</f>
        <v>3</v>
      </c>
      <c r="T301">
        <f>VLOOKUP(A301,site_data_desc!$A$2:$M$380,8,0)</f>
        <v>1.1372800000000001</v>
      </c>
      <c r="U301">
        <f>VLOOKUP(A301,site_data_desc!$A$2:$M$380,9,0)</f>
        <v>0.20141999999999999</v>
      </c>
      <c r="V301">
        <f>VLOOKUP(A301,site_data_desc!$A$2:$M$380,10,0)</f>
        <v>0</v>
      </c>
      <c r="W301">
        <f>VLOOKUP(A301,site_data_desc!$A$2:$M$380,11,0)</f>
        <v>0</v>
      </c>
      <c r="X301">
        <f>VLOOKUP(A301,site_data_desc!$A$2:$M$380,12,0)</f>
        <v>1</v>
      </c>
      <c r="Y301">
        <f>VLOOKUP(A301,site_data_desc!$A$2:$M$380,13,0)</f>
        <v>0</v>
      </c>
      <c r="Z301" s="1">
        <f t="shared" si="46"/>
        <v>0.27705556514044194</v>
      </c>
      <c r="AA301" s="1" t="str">
        <f t="shared" si="47"/>
        <v>26-50% increase</v>
      </c>
      <c r="AB301" s="3">
        <f t="shared" si="48"/>
        <v>2</v>
      </c>
      <c r="AC301">
        <f t="shared" si="49"/>
        <v>0</v>
      </c>
    </row>
    <row r="302" spans="1:29" x14ac:dyDescent="0.3">
      <c r="A302" t="s">
        <v>300</v>
      </c>
      <c r="B302" s="1">
        <f>VLOOKUP(A302,welfare_data!$A$1:$C$379,2,0)</f>
        <v>288379.19992059999</v>
      </c>
      <c r="C302" s="1">
        <f>VLOOKUP(A302,welfare_data!$A$1:$C$379,3,0)</f>
        <v>368032.96215119999</v>
      </c>
      <c r="D302" t="s">
        <v>379</v>
      </c>
      <c r="E302">
        <v>16.0429999999999</v>
      </c>
      <c r="F302">
        <v>56.253999999999898</v>
      </c>
      <c r="G302" t="str">
        <f t="shared" si="40"/>
        <v>&lt; 1 million</v>
      </c>
      <c r="H302" t="str">
        <f t="shared" si="40"/>
        <v>&lt; 1 million</v>
      </c>
      <c r="I302">
        <f t="shared" si="41"/>
        <v>1</v>
      </c>
      <c r="J302">
        <f t="shared" si="41"/>
        <v>1</v>
      </c>
      <c r="K302">
        <f t="shared" si="42"/>
        <v>1.1472026904398771</v>
      </c>
      <c r="L302">
        <f t="shared" si="43"/>
        <v>1.189207115002721</v>
      </c>
      <c r="M302">
        <f t="shared" si="44"/>
        <v>1.1472026904398771</v>
      </c>
      <c r="N302">
        <f t="shared" si="45"/>
        <v>1.189207115002721</v>
      </c>
      <c r="O302">
        <f>VLOOKUP(A302,site_data_desc!$A$2:$M$380,3,0)</f>
        <v>0</v>
      </c>
      <c r="P302">
        <f>VLOOKUP(A302,site_data_desc!$A$2:$M$380,4,0)</f>
        <v>4.2411300999999998E-2</v>
      </c>
      <c r="Q302">
        <f>VLOOKUP(A302,site_data_desc!$A$2:$M$380,5,0)</f>
        <v>39.616298999999998</v>
      </c>
      <c r="R302">
        <f>VLOOKUP(A302,site_data_desc!$A$2:$M$380,6,0)</f>
        <v>18.970400000000001</v>
      </c>
      <c r="S302">
        <f>VLOOKUP(A302,site_data_desc!$A$2:$M$380,7,0)</f>
        <v>1</v>
      </c>
      <c r="T302">
        <f>VLOOKUP(A302,site_data_desc!$A$2:$M$380,8,0)</f>
        <v>6.275E-2</v>
      </c>
      <c r="U302">
        <f>VLOOKUP(A302,site_data_desc!$A$2:$M$380,9,0)</f>
        <v>1.2500000000000001E-2</v>
      </c>
      <c r="V302">
        <f>VLOOKUP(A302,site_data_desc!$A$2:$M$380,10,0)</f>
        <v>1</v>
      </c>
      <c r="W302">
        <f>VLOOKUP(A302,site_data_desc!$A$2:$M$380,11,0)</f>
        <v>0</v>
      </c>
      <c r="X302">
        <f>VLOOKUP(A302,site_data_desc!$A$2:$M$380,12,0)</f>
        <v>0</v>
      </c>
      <c r="Y302">
        <f>VLOOKUP(A302,site_data_desc!$A$2:$M$380,13,0)</f>
        <v>0</v>
      </c>
      <c r="Z302" s="1">
        <f t="shared" si="46"/>
        <v>0.27621188439572347</v>
      </c>
      <c r="AA302" s="1" t="str">
        <f t="shared" si="47"/>
        <v>26-50% increase</v>
      </c>
      <c r="AB302" s="3">
        <f t="shared" si="48"/>
        <v>2</v>
      </c>
      <c r="AC302">
        <f t="shared" si="49"/>
        <v>1</v>
      </c>
    </row>
    <row r="303" spans="1:29" x14ac:dyDescent="0.3">
      <c r="A303" t="s">
        <v>301</v>
      </c>
      <c r="B303" s="1">
        <f>VLOOKUP(A303,welfare_data!$A$1:$C$379,2,0)</f>
        <v>1612378.8665539999</v>
      </c>
      <c r="C303" s="1">
        <f>VLOOKUP(A303,welfare_data!$A$1:$C$379,3,0)</f>
        <v>2058802.8365160001</v>
      </c>
      <c r="D303" t="s">
        <v>379</v>
      </c>
      <c r="E303">
        <v>15.728</v>
      </c>
      <c r="F303">
        <v>56.159999999999897</v>
      </c>
      <c r="G303" t="str">
        <f t="shared" si="40"/>
        <v>1,000,000 - 3,000,000</v>
      </c>
      <c r="H303" t="str">
        <f t="shared" si="40"/>
        <v>1,000,000 - 3,000,000</v>
      </c>
      <c r="I303">
        <f t="shared" si="41"/>
        <v>2</v>
      </c>
      <c r="J303">
        <f t="shared" si="41"/>
        <v>2</v>
      </c>
      <c r="K303">
        <f t="shared" si="42"/>
        <v>1.3160740129524926</v>
      </c>
      <c r="L303">
        <f t="shared" si="43"/>
        <v>1.4142135623730949</v>
      </c>
      <c r="M303">
        <f t="shared" si="44"/>
        <v>1.3160740129524926</v>
      </c>
      <c r="N303">
        <f t="shared" si="45"/>
        <v>1.4142135623730949</v>
      </c>
      <c r="O303">
        <f>VLOOKUP(A303,site_data_desc!$A$2:$M$380,3,0)</f>
        <v>0</v>
      </c>
      <c r="P303">
        <f>VLOOKUP(A303,site_data_desc!$A$2:$M$380,4,0)</f>
        <v>4.9558399000000003E-2</v>
      </c>
      <c r="Q303">
        <f>VLOOKUP(A303,site_data_desc!$A$2:$M$380,5,0)</f>
        <v>113.423</v>
      </c>
      <c r="R303">
        <f>VLOOKUP(A303,site_data_desc!$A$2:$M$380,6,0)</f>
        <v>162.89400000000001</v>
      </c>
      <c r="S303">
        <f>VLOOKUP(A303,site_data_desc!$A$2:$M$380,7,0)</f>
        <v>2</v>
      </c>
      <c r="T303">
        <f>VLOOKUP(A303,site_data_desc!$A$2:$M$380,8,0)</f>
        <v>1.2E-2</v>
      </c>
      <c r="U303">
        <f>VLOOKUP(A303,site_data_desc!$A$2:$M$380,9,0)</f>
        <v>4.3999999999999997E-2</v>
      </c>
      <c r="V303">
        <f>VLOOKUP(A303,site_data_desc!$A$2:$M$380,10,0)</f>
        <v>0</v>
      </c>
      <c r="W303">
        <f>VLOOKUP(A303,site_data_desc!$A$2:$M$380,11,0)</f>
        <v>1</v>
      </c>
      <c r="X303">
        <f>VLOOKUP(A303,site_data_desc!$A$2:$M$380,12,0)</f>
        <v>0</v>
      </c>
      <c r="Y303">
        <f>VLOOKUP(A303,site_data_desc!$A$2:$M$380,13,0)</f>
        <v>0</v>
      </c>
      <c r="Z303" s="1">
        <f t="shared" si="46"/>
        <v>0.27687287350528483</v>
      </c>
      <c r="AA303" s="1" t="str">
        <f t="shared" si="47"/>
        <v>26-50% increase</v>
      </c>
      <c r="AB303" s="3">
        <f t="shared" si="48"/>
        <v>2</v>
      </c>
      <c r="AC303">
        <f t="shared" si="49"/>
        <v>0</v>
      </c>
    </row>
    <row r="304" spans="1:29" x14ac:dyDescent="0.3">
      <c r="A304" t="s">
        <v>302</v>
      </c>
      <c r="B304" s="1">
        <f>VLOOKUP(A304,welfare_data!$A$1:$C$379,2,0)</f>
        <v>12631347.9914</v>
      </c>
      <c r="C304" s="1">
        <f>VLOOKUP(A304,welfare_data!$A$1:$C$379,3,0)</f>
        <v>16201517.35971</v>
      </c>
      <c r="D304" t="s">
        <v>379</v>
      </c>
      <c r="E304">
        <v>14.709</v>
      </c>
      <c r="F304">
        <v>56.012</v>
      </c>
      <c r="G304" t="str">
        <f t="shared" si="40"/>
        <v>10,000,000 - 30,000,000</v>
      </c>
      <c r="H304" t="str">
        <f t="shared" si="40"/>
        <v>10,000,000 - 30,000,000</v>
      </c>
      <c r="I304">
        <f t="shared" si="41"/>
        <v>4</v>
      </c>
      <c r="J304">
        <f t="shared" si="41"/>
        <v>4</v>
      </c>
      <c r="K304">
        <f t="shared" si="42"/>
        <v>1.7320508075688776</v>
      </c>
      <c r="L304">
        <f t="shared" si="43"/>
        <v>1.9999999999999996</v>
      </c>
      <c r="M304">
        <f t="shared" si="44"/>
        <v>1.7320508075688776</v>
      </c>
      <c r="N304">
        <f t="shared" si="45"/>
        <v>1.9999999999999996</v>
      </c>
      <c r="O304">
        <f>VLOOKUP(A304,site_data_desc!$A$2:$M$380,3,0)</f>
        <v>0</v>
      </c>
      <c r="P304">
        <f>VLOOKUP(A304,site_data_desc!$A$2:$M$380,4,0)</f>
        <v>8.0302802999999992E-2</v>
      </c>
      <c r="Q304">
        <f>VLOOKUP(A304,site_data_desc!$A$2:$M$380,5,0)</f>
        <v>88.317802</v>
      </c>
      <c r="R304">
        <f>VLOOKUP(A304,site_data_desc!$A$2:$M$380,6,0)</f>
        <v>107.366</v>
      </c>
      <c r="S304">
        <f>VLOOKUP(A304,site_data_desc!$A$2:$M$380,7,0)</f>
        <v>2</v>
      </c>
      <c r="T304">
        <f>VLOOKUP(A304,site_data_desc!$A$2:$M$380,8,0)</f>
        <v>0.11667</v>
      </c>
      <c r="U304">
        <f>VLOOKUP(A304,site_data_desc!$A$2:$M$380,9,0)</f>
        <v>6.6670000000000007E-2</v>
      </c>
      <c r="V304">
        <f>VLOOKUP(A304,site_data_desc!$A$2:$M$380,10,0)</f>
        <v>0</v>
      </c>
      <c r="W304">
        <f>VLOOKUP(A304,site_data_desc!$A$2:$M$380,11,0)</f>
        <v>1</v>
      </c>
      <c r="X304">
        <f>VLOOKUP(A304,site_data_desc!$A$2:$M$380,12,0)</f>
        <v>0</v>
      </c>
      <c r="Y304">
        <f>VLOOKUP(A304,site_data_desc!$A$2:$M$380,13,0)</f>
        <v>0</v>
      </c>
      <c r="Z304" s="1">
        <f t="shared" si="46"/>
        <v>0.28264357618369279</v>
      </c>
      <c r="AA304" s="1" t="str">
        <f t="shared" si="47"/>
        <v>26-50% increase</v>
      </c>
      <c r="AB304" s="3">
        <f t="shared" si="48"/>
        <v>2</v>
      </c>
      <c r="AC304">
        <f t="shared" si="49"/>
        <v>0</v>
      </c>
    </row>
    <row r="305" spans="1:29" x14ac:dyDescent="0.3">
      <c r="A305" t="s">
        <v>303</v>
      </c>
      <c r="B305" s="1">
        <f>VLOOKUP(A305,welfare_data!$A$1:$C$379,2,0)</f>
        <v>26148445.03754</v>
      </c>
      <c r="C305" s="1">
        <f>VLOOKUP(A305,welfare_data!$A$1:$C$379,3,0)</f>
        <v>33552627.16296</v>
      </c>
      <c r="D305" t="s">
        <v>379</v>
      </c>
      <c r="E305">
        <v>14.676</v>
      </c>
      <c r="F305">
        <v>56.125999999999898</v>
      </c>
      <c r="G305" t="str">
        <f t="shared" si="40"/>
        <v>10,000,000 - 30,000,000</v>
      </c>
      <c r="H305" t="str">
        <f t="shared" si="40"/>
        <v>30,000,000 - 70,000,000</v>
      </c>
      <c r="I305">
        <f t="shared" si="41"/>
        <v>4</v>
      </c>
      <c r="J305">
        <f t="shared" si="41"/>
        <v>5</v>
      </c>
      <c r="K305">
        <f t="shared" si="42"/>
        <v>1.7320508075688776</v>
      </c>
      <c r="L305">
        <f t="shared" si="43"/>
        <v>1.9999999999999996</v>
      </c>
      <c r="M305">
        <f t="shared" si="44"/>
        <v>1.9870133464215782</v>
      </c>
      <c r="N305">
        <f t="shared" si="45"/>
        <v>2.3784142300054416</v>
      </c>
      <c r="O305">
        <f>VLOOKUP(A305,site_data_desc!$A$2:$M$380,3,0)</f>
        <v>0</v>
      </c>
      <c r="P305">
        <f>VLOOKUP(A305,site_data_desc!$A$2:$M$380,4,0)</f>
        <v>0.106652</v>
      </c>
      <c r="Q305">
        <f>VLOOKUP(A305,site_data_desc!$A$2:$M$380,5,0)</f>
        <v>72.206101000000004</v>
      </c>
      <c r="R305">
        <f>VLOOKUP(A305,site_data_desc!$A$2:$M$380,6,0)</f>
        <v>70.918602000000007</v>
      </c>
      <c r="S305">
        <f>VLOOKUP(A305,site_data_desc!$A$2:$M$380,7,0)</f>
        <v>1</v>
      </c>
      <c r="T305">
        <f>VLOOKUP(A305,site_data_desc!$A$2:$M$380,8,0)</f>
        <v>1.2500000000000001E-2</v>
      </c>
      <c r="U305">
        <f>VLOOKUP(A305,site_data_desc!$A$2:$M$380,9,0)</f>
        <v>0.01</v>
      </c>
      <c r="V305">
        <f>VLOOKUP(A305,site_data_desc!$A$2:$M$380,10,0)</f>
        <v>1</v>
      </c>
      <c r="W305">
        <f>VLOOKUP(A305,site_data_desc!$A$2:$M$380,11,0)</f>
        <v>0</v>
      </c>
      <c r="X305">
        <f>VLOOKUP(A305,site_data_desc!$A$2:$M$380,12,0)</f>
        <v>0</v>
      </c>
      <c r="Y305">
        <f>VLOOKUP(A305,site_data_desc!$A$2:$M$380,13,0)</f>
        <v>0</v>
      </c>
      <c r="Z305" s="1">
        <f t="shared" si="46"/>
        <v>0.28315955747235411</v>
      </c>
      <c r="AA305" s="1" t="str">
        <f t="shared" si="47"/>
        <v>26-50% increase</v>
      </c>
      <c r="AB305" s="3">
        <f t="shared" si="48"/>
        <v>2</v>
      </c>
      <c r="AC305">
        <f t="shared" si="49"/>
        <v>1</v>
      </c>
    </row>
    <row r="306" spans="1:29" x14ac:dyDescent="0.3">
      <c r="A306" t="s">
        <v>304</v>
      </c>
      <c r="B306" s="1">
        <f>VLOOKUP(A306,welfare_data!$A$1:$C$379,2,0)</f>
        <v>5407507.4186110003</v>
      </c>
      <c r="C306" s="1">
        <f>VLOOKUP(A306,welfare_data!$A$1:$C$379,3,0)</f>
        <v>3520208.8488019998</v>
      </c>
      <c r="D306" t="s">
        <v>379</v>
      </c>
      <c r="E306">
        <v>12.968</v>
      </c>
      <c r="F306">
        <v>55.402000000000001</v>
      </c>
      <c r="G306" t="str">
        <f t="shared" si="40"/>
        <v>3,000,000 - 10,000,000</v>
      </c>
      <c r="H306" t="str">
        <f t="shared" si="40"/>
        <v>3,000,000 - 10,000,000</v>
      </c>
      <c r="I306">
        <f t="shared" si="41"/>
        <v>3</v>
      </c>
      <c r="J306">
        <f t="shared" si="41"/>
        <v>3</v>
      </c>
      <c r="K306">
        <f t="shared" si="42"/>
        <v>1.5098036484771051</v>
      </c>
      <c r="L306">
        <f t="shared" si="43"/>
        <v>1.6817928305074288</v>
      </c>
      <c r="M306">
        <f t="shared" si="44"/>
        <v>1.5098036484771051</v>
      </c>
      <c r="N306">
        <f t="shared" si="45"/>
        <v>1.6817928305074288</v>
      </c>
      <c r="O306">
        <f>VLOOKUP(A306,site_data_desc!$A$2:$M$380,3,0)</f>
        <v>1</v>
      </c>
      <c r="P306">
        <f>VLOOKUP(A306,site_data_desc!$A$2:$M$380,4,0)</f>
        <v>0.61853997999999999</v>
      </c>
      <c r="Q306">
        <f>VLOOKUP(A306,site_data_desc!$A$2:$M$380,5,0)</f>
        <v>234.69099</v>
      </c>
      <c r="R306">
        <f>VLOOKUP(A306,site_data_desc!$A$2:$M$380,6,0)</f>
        <v>209.10001</v>
      </c>
      <c r="S306">
        <f>VLOOKUP(A306,site_data_desc!$A$2:$M$380,7,0)</f>
        <v>1</v>
      </c>
      <c r="T306">
        <f>VLOOKUP(A306,site_data_desc!$A$2:$M$380,8,0)</f>
        <v>0.05</v>
      </c>
      <c r="U306">
        <f>VLOOKUP(A306,site_data_desc!$A$2:$M$380,9,0)</f>
        <v>0.05</v>
      </c>
      <c r="V306">
        <f>VLOOKUP(A306,site_data_desc!$A$2:$M$380,10,0)</f>
        <v>1</v>
      </c>
      <c r="W306">
        <f>VLOOKUP(A306,site_data_desc!$A$2:$M$380,11,0)</f>
        <v>0</v>
      </c>
      <c r="X306">
        <f>VLOOKUP(A306,site_data_desc!$A$2:$M$380,12,0)</f>
        <v>0</v>
      </c>
      <c r="Y306">
        <f>VLOOKUP(A306,site_data_desc!$A$2:$M$380,13,0)</f>
        <v>0</v>
      </c>
      <c r="Z306" s="1">
        <f t="shared" si="46"/>
        <v>-0.34901451328822802</v>
      </c>
      <c r="AA306" s="1" t="str">
        <f t="shared" si="47"/>
        <v>0-25% increase</v>
      </c>
      <c r="AB306" s="3">
        <f t="shared" si="48"/>
        <v>1</v>
      </c>
      <c r="AC306">
        <f t="shared" si="49"/>
        <v>0</v>
      </c>
    </row>
    <row r="307" spans="1:29" x14ac:dyDescent="0.3">
      <c r="A307" t="s">
        <v>305</v>
      </c>
      <c r="B307" s="1">
        <f>VLOOKUP(A307,welfare_data!$A$1:$C$379,2,0)</f>
        <v>13495033.099819999</v>
      </c>
      <c r="C307" s="1">
        <f>VLOOKUP(A307,welfare_data!$A$1:$C$379,3,0)</f>
        <v>8715014.772938</v>
      </c>
      <c r="D307" t="s">
        <v>379</v>
      </c>
      <c r="E307">
        <v>12.858000000000001</v>
      </c>
      <c r="F307">
        <v>55.392000000000003</v>
      </c>
      <c r="G307" t="str">
        <f t="shared" si="40"/>
        <v>10,000,000 - 30,000,000</v>
      </c>
      <c r="H307" t="str">
        <f t="shared" si="40"/>
        <v>3,000,000 - 10,000,000</v>
      </c>
      <c r="I307">
        <f t="shared" si="41"/>
        <v>4</v>
      </c>
      <c r="J307">
        <f t="shared" si="41"/>
        <v>3</v>
      </c>
      <c r="K307">
        <f t="shared" si="42"/>
        <v>1.7320508075688776</v>
      </c>
      <c r="L307">
        <f t="shared" si="43"/>
        <v>1.9999999999999996</v>
      </c>
      <c r="M307">
        <f t="shared" si="44"/>
        <v>1.5098036484771051</v>
      </c>
      <c r="N307">
        <f t="shared" si="45"/>
        <v>1.6817928305074288</v>
      </c>
      <c r="O307">
        <f>VLOOKUP(A307,site_data_desc!$A$2:$M$380,3,0)</f>
        <v>1</v>
      </c>
      <c r="P307">
        <f>VLOOKUP(A307,site_data_desc!$A$2:$M$380,4,0)</f>
        <v>0.34522800000000003</v>
      </c>
      <c r="Q307">
        <f>VLOOKUP(A307,site_data_desc!$A$2:$M$380,5,0)</f>
        <v>350.97298999999998</v>
      </c>
      <c r="R307">
        <f>VLOOKUP(A307,site_data_desc!$A$2:$M$380,6,0)</f>
        <v>328.827</v>
      </c>
      <c r="S307">
        <f>VLOOKUP(A307,site_data_desc!$A$2:$M$380,7,0)</f>
        <v>1</v>
      </c>
      <c r="T307">
        <f>VLOOKUP(A307,site_data_desc!$A$2:$M$380,8,0)</f>
        <v>0.05</v>
      </c>
      <c r="U307">
        <f>VLOOKUP(A307,site_data_desc!$A$2:$M$380,9,0)</f>
        <v>0.05</v>
      </c>
      <c r="V307">
        <f>VLOOKUP(A307,site_data_desc!$A$2:$M$380,10,0)</f>
        <v>1</v>
      </c>
      <c r="W307">
        <f>VLOOKUP(A307,site_data_desc!$A$2:$M$380,11,0)</f>
        <v>0</v>
      </c>
      <c r="X307">
        <f>VLOOKUP(A307,site_data_desc!$A$2:$M$380,12,0)</f>
        <v>0</v>
      </c>
      <c r="Y307">
        <f>VLOOKUP(A307,site_data_desc!$A$2:$M$380,13,0)</f>
        <v>0</v>
      </c>
      <c r="Z307" s="1">
        <f t="shared" si="46"/>
        <v>-0.35420575048057912</v>
      </c>
      <c r="AA307" s="1" t="str">
        <f t="shared" si="47"/>
        <v>0-25% increase</v>
      </c>
      <c r="AB307" s="3">
        <f t="shared" si="48"/>
        <v>1</v>
      </c>
      <c r="AC307">
        <f t="shared" si="49"/>
        <v>0</v>
      </c>
    </row>
    <row r="308" spans="1:29" x14ac:dyDescent="0.3">
      <c r="A308" t="s">
        <v>306</v>
      </c>
      <c r="B308" s="1">
        <f>VLOOKUP(A308,welfare_data!$A$1:$C$379,2,0)</f>
        <v>556216.41792629997</v>
      </c>
      <c r="C308" s="1">
        <f>VLOOKUP(A308,welfare_data!$A$1:$C$379,3,0)</f>
        <v>746906.24793229997</v>
      </c>
      <c r="D308" t="s">
        <v>379</v>
      </c>
      <c r="E308">
        <v>12.904</v>
      </c>
      <c r="F308">
        <v>55.756999999999898</v>
      </c>
      <c r="G308" t="str">
        <f t="shared" si="40"/>
        <v>&lt; 1 million</v>
      </c>
      <c r="H308" t="str">
        <f t="shared" si="40"/>
        <v>&lt; 1 million</v>
      </c>
      <c r="I308">
        <f t="shared" si="41"/>
        <v>1</v>
      </c>
      <c r="J308">
        <f t="shared" si="41"/>
        <v>1</v>
      </c>
      <c r="K308">
        <f t="shared" si="42"/>
        <v>1.1472026904398771</v>
      </c>
      <c r="L308">
        <f t="shared" si="43"/>
        <v>1.189207115002721</v>
      </c>
      <c r="M308">
        <f t="shared" si="44"/>
        <v>1.1472026904398771</v>
      </c>
      <c r="N308">
        <f t="shared" si="45"/>
        <v>1.189207115002721</v>
      </c>
      <c r="O308">
        <f>VLOOKUP(A308,site_data_desc!$A$2:$M$380,3,0)</f>
        <v>0</v>
      </c>
      <c r="P308">
        <f>VLOOKUP(A308,site_data_desc!$A$2:$M$380,4,0)</f>
        <v>0.120851</v>
      </c>
      <c r="Q308">
        <f>VLOOKUP(A308,site_data_desc!$A$2:$M$380,5,0)</f>
        <v>155.06599</v>
      </c>
      <c r="R308">
        <f>VLOOKUP(A308,site_data_desc!$A$2:$M$380,6,0)</f>
        <v>217.28</v>
      </c>
      <c r="S308">
        <f>VLOOKUP(A308,site_data_desc!$A$2:$M$380,7,0)</f>
        <v>2</v>
      </c>
      <c r="T308">
        <f>VLOOKUP(A308,site_data_desc!$A$2:$M$380,8,0)</f>
        <v>0.13</v>
      </c>
      <c r="U308">
        <f>VLOOKUP(A308,site_data_desc!$A$2:$M$380,9,0)</f>
        <v>6.6000000000000003E-2</v>
      </c>
      <c r="V308">
        <f>VLOOKUP(A308,site_data_desc!$A$2:$M$380,10,0)</f>
        <v>0</v>
      </c>
      <c r="W308">
        <f>VLOOKUP(A308,site_data_desc!$A$2:$M$380,11,0)</f>
        <v>1</v>
      </c>
      <c r="X308">
        <f>VLOOKUP(A308,site_data_desc!$A$2:$M$380,12,0)</f>
        <v>0</v>
      </c>
      <c r="Y308">
        <f>VLOOKUP(A308,site_data_desc!$A$2:$M$380,13,0)</f>
        <v>0</v>
      </c>
      <c r="Z308" s="1">
        <f t="shared" si="46"/>
        <v>0.34283387519723818</v>
      </c>
      <c r="AA308" s="1" t="str">
        <f t="shared" si="47"/>
        <v>26-50% increase</v>
      </c>
      <c r="AB308" s="3">
        <f t="shared" si="48"/>
        <v>2</v>
      </c>
      <c r="AC308">
        <f t="shared" si="49"/>
        <v>0</v>
      </c>
    </row>
    <row r="309" spans="1:29" x14ac:dyDescent="0.3">
      <c r="A309" t="s">
        <v>307</v>
      </c>
      <c r="B309" s="1">
        <f>VLOOKUP(A309,welfare_data!$A$1:$C$379,2,0)</f>
        <v>5005150.6532150004</v>
      </c>
      <c r="C309" s="1">
        <f>VLOOKUP(A309,welfare_data!$A$1:$C$379,3,0)</f>
        <v>6754179.3239759998</v>
      </c>
      <c r="D309" t="s">
        <v>379</v>
      </c>
      <c r="E309">
        <v>13.0589999999999</v>
      </c>
      <c r="F309">
        <v>55.6739999999999</v>
      </c>
      <c r="G309" t="str">
        <f t="shared" si="40"/>
        <v>3,000,000 - 10,000,000</v>
      </c>
      <c r="H309" t="str">
        <f t="shared" si="40"/>
        <v>3,000,000 - 10,000,000</v>
      </c>
      <c r="I309">
        <f t="shared" si="41"/>
        <v>3</v>
      </c>
      <c r="J309">
        <f t="shared" si="41"/>
        <v>3</v>
      </c>
      <c r="K309">
        <f t="shared" si="42"/>
        <v>1.5098036484771051</v>
      </c>
      <c r="L309">
        <f t="shared" si="43"/>
        <v>1.6817928305074288</v>
      </c>
      <c r="M309">
        <f t="shared" si="44"/>
        <v>1.5098036484771051</v>
      </c>
      <c r="N309">
        <f t="shared" si="45"/>
        <v>1.6817928305074288</v>
      </c>
      <c r="O309">
        <f>VLOOKUP(A309,site_data_desc!$A$2:$M$380,3,0)</f>
        <v>0</v>
      </c>
      <c r="P309">
        <f>VLOOKUP(A309,site_data_desc!$A$2:$M$380,4,0)</f>
        <v>0.57685100999999994</v>
      </c>
      <c r="Q309">
        <f>VLOOKUP(A309,site_data_desc!$A$2:$M$380,5,0)</f>
        <v>504.19299000000001</v>
      </c>
      <c r="R309">
        <f>VLOOKUP(A309,site_data_desc!$A$2:$M$380,6,0)</f>
        <v>1008.11</v>
      </c>
      <c r="S309">
        <f>VLOOKUP(A309,site_data_desc!$A$2:$M$380,7,0)</f>
        <v>2</v>
      </c>
      <c r="T309">
        <f>VLOOKUP(A309,site_data_desc!$A$2:$M$380,8,0)</f>
        <v>0.16888999999999998</v>
      </c>
      <c r="U309">
        <f>VLOOKUP(A309,site_data_desc!$A$2:$M$380,9,0)</f>
        <v>0.19778000000000001</v>
      </c>
      <c r="V309">
        <f>VLOOKUP(A309,site_data_desc!$A$2:$M$380,10,0)</f>
        <v>0</v>
      </c>
      <c r="W309">
        <f>VLOOKUP(A309,site_data_desc!$A$2:$M$380,11,0)</f>
        <v>1</v>
      </c>
      <c r="X309">
        <f>VLOOKUP(A309,site_data_desc!$A$2:$M$380,12,0)</f>
        <v>0</v>
      </c>
      <c r="Y309">
        <f>VLOOKUP(A309,site_data_desc!$A$2:$M$380,13,0)</f>
        <v>0</v>
      </c>
      <c r="Z309" s="1">
        <f t="shared" si="46"/>
        <v>0.34944575936740907</v>
      </c>
      <c r="AA309" s="1" t="str">
        <f t="shared" si="47"/>
        <v>26-50% increase</v>
      </c>
      <c r="AB309" s="3">
        <f t="shared" si="48"/>
        <v>2</v>
      </c>
      <c r="AC309">
        <f t="shared" si="49"/>
        <v>0</v>
      </c>
    </row>
    <row r="310" spans="1:29" x14ac:dyDescent="0.3">
      <c r="A310" t="s">
        <v>308</v>
      </c>
      <c r="B310" s="1">
        <f>VLOOKUP(A310,welfare_data!$A$1:$C$379,2,0)</f>
        <v>9090005.0884160008</v>
      </c>
      <c r="C310" s="1">
        <f>VLOOKUP(A310,welfare_data!$A$1:$C$379,3,0)</f>
        <v>5865619.3736960003</v>
      </c>
      <c r="D310" t="s">
        <v>379</v>
      </c>
      <c r="E310">
        <v>13.0239999999999</v>
      </c>
      <c r="F310">
        <v>55.710999999999899</v>
      </c>
      <c r="G310" t="str">
        <f t="shared" si="40"/>
        <v>3,000,000 - 10,000,000</v>
      </c>
      <c r="H310" t="str">
        <f t="shared" si="40"/>
        <v>3,000,000 - 10,000,000</v>
      </c>
      <c r="I310">
        <f t="shared" si="41"/>
        <v>3</v>
      </c>
      <c r="J310">
        <f t="shared" si="41"/>
        <v>3</v>
      </c>
      <c r="K310">
        <f t="shared" si="42"/>
        <v>1.5098036484771051</v>
      </c>
      <c r="L310">
        <f t="shared" si="43"/>
        <v>1.6817928305074288</v>
      </c>
      <c r="M310">
        <f t="shared" si="44"/>
        <v>1.5098036484771051</v>
      </c>
      <c r="N310">
        <f t="shared" si="45"/>
        <v>1.6817928305074288</v>
      </c>
      <c r="O310">
        <f>VLOOKUP(A310,site_data_desc!$A$2:$M$380,3,0)</f>
        <v>1</v>
      </c>
      <c r="P310">
        <f>VLOOKUP(A310,site_data_desc!$A$2:$M$380,4,0)</f>
        <v>0.35943900000000001</v>
      </c>
      <c r="Q310">
        <f>VLOOKUP(A310,site_data_desc!$A$2:$M$380,5,0)</f>
        <v>260.81400000000002</v>
      </c>
      <c r="R310">
        <f>VLOOKUP(A310,site_data_desc!$A$2:$M$380,6,0)</f>
        <v>363.40701000000001</v>
      </c>
      <c r="S310">
        <f>VLOOKUP(A310,site_data_desc!$A$2:$M$380,7,0)</f>
        <v>1</v>
      </c>
      <c r="T310">
        <f>VLOOKUP(A310,site_data_desc!$A$2:$M$380,8,0)</f>
        <v>1.6250000000000001E-2</v>
      </c>
      <c r="U310">
        <f>VLOOKUP(A310,site_data_desc!$A$2:$M$380,9,0)</f>
        <v>1.4999999999999999E-2</v>
      </c>
      <c r="V310">
        <f>VLOOKUP(A310,site_data_desc!$A$2:$M$380,10,0)</f>
        <v>1</v>
      </c>
      <c r="W310">
        <f>VLOOKUP(A310,site_data_desc!$A$2:$M$380,11,0)</f>
        <v>0</v>
      </c>
      <c r="X310">
        <f>VLOOKUP(A310,site_data_desc!$A$2:$M$380,12,0)</f>
        <v>0</v>
      </c>
      <c r="Y310">
        <f>VLOOKUP(A310,site_data_desc!$A$2:$M$380,13,0)</f>
        <v>0</v>
      </c>
      <c r="Z310" s="1">
        <f t="shared" si="46"/>
        <v>-0.35471770184474927</v>
      </c>
      <c r="AA310" s="1" t="str">
        <f t="shared" si="47"/>
        <v>0-25% increase</v>
      </c>
      <c r="AB310" s="3">
        <f t="shared" si="48"/>
        <v>1</v>
      </c>
      <c r="AC310">
        <f t="shared" si="49"/>
        <v>0</v>
      </c>
    </row>
    <row r="311" spans="1:29" x14ac:dyDescent="0.3">
      <c r="A311" t="s">
        <v>309</v>
      </c>
      <c r="B311" s="1">
        <f>VLOOKUP(A311,welfare_data!$A$1:$C$379,2,0)</f>
        <v>5474415.1486480003</v>
      </c>
      <c r="C311" s="1">
        <f>VLOOKUP(A311,welfare_data!$A$1:$C$379,3,0)</f>
        <v>7112288.7648120001</v>
      </c>
      <c r="D311" t="s">
        <v>379</v>
      </c>
      <c r="E311">
        <v>12.631</v>
      </c>
      <c r="F311">
        <v>56.43</v>
      </c>
      <c r="G311" t="str">
        <f t="shared" si="40"/>
        <v>3,000,000 - 10,000,000</v>
      </c>
      <c r="H311" t="str">
        <f t="shared" si="40"/>
        <v>3,000,000 - 10,000,000</v>
      </c>
      <c r="I311">
        <f t="shared" si="41"/>
        <v>3</v>
      </c>
      <c r="J311">
        <f t="shared" si="41"/>
        <v>3</v>
      </c>
      <c r="K311">
        <f t="shared" si="42"/>
        <v>1.5098036484771051</v>
      </c>
      <c r="L311">
        <f t="shared" si="43"/>
        <v>1.6817928305074288</v>
      </c>
      <c r="M311">
        <f t="shared" si="44"/>
        <v>1.5098036484771051</v>
      </c>
      <c r="N311">
        <f t="shared" si="45"/>
        <v>1.6817928305074288</v>
      </c>
      <c r="O311">
        <f>VLOOKUP(A311,site_data_desc!$A$2:$M$380,3,0)</f>
        <v>0</v>
      </c>
      <c r="P311">
        <f>VLOOKUP(A311,site_data_desc!$A$2:$M$380,4,0)</f>
        <v>0.13295799</v>
      </c>
      <c r="Q311">
        <f>VLOOKUP(A311,site_data_desc!$A$2:$M$380,5,0)</f>
        <v>56.021099</v>
      </c>
      <c r="R311">
        <f>VLOOKUP(A311,site_data_desc!$A$2:$M$380,6,0)</f>
        <v>44.458401000000002</v>
      </c>
      <c r="S311">
        <f>VLOOKUP(A311,site_data_desc!$A$2:$M$380,7,0)</f>
        <v>1</v>
      </c>
      <c r="T311">
        <f>VLOOKUP(A311,site_data_desc!$A$2:$M$380,8,0)</f>
        <v>0.05</v>
      </c>
      <c r="U311">
        <f>VLOOKUP(A311,site_data_desc!$A$2:$M$380,9,0)</f>
        <v>0.05</v>
      </c>
      <c r="V311">
        <f>VLOOKUP(A311,site_data_desc!$A$2:$M$380,10,0)</f>
        <v>1</v>
      </c>
      <c r="W311">
        <f>VLOOKUP(A311,site_data_desc!$A$2:$M$380,11,0)</f>
        <v>0</v>
      </c>
      <c r="X311">
        <f>VLOOKUP(A311,site_data_desc!$A$2:$M$380,12,0)</f>
        <v>0</v>
      </c>
      <c r="Y311">
        <f>VLOOKUP(A311,site_data_desc!$A$2:$M$380,13,0)</f>
        <v>0</v>
      </c>
      <c r="Z311" s="1">
        <f t="shared" si="46"/>
        <v>0.29918695818465657</v>
      </c>
      <c r="AA311" s="1" t="str">
        <f t="shared" si="47"/>
        <v>26-50% increase</v>
      </c>
      <c r="AB311" s="3">
        <f t="shared" si="48"/>
        <v>2</v>
      </c>
      <c r="AC311">
        <f t="shared" si="49"/>
        <v>1</v>
      </c>
    </row>
    <row r="312" spans="1:29" x14ac:dyDescent="0.3">
      <c r="A312" t="s">
        <v>310</v>
      </c>
      <c r="B312" s="1">
        <f>VLOOKUP(A312,welfare_data!$A$1:$C$379,2,0)</f>
        <v>6437398.0591869997</v>
      </c>
      <c r="C312" s="1">
        <f>VLOOKUP(A312,welfare_data!$A$1:$C$379,3,0)</f>
        <v>4018519.2231080001</v>
      </c>
      <c r="D312" t="s">
        <v>379</v>
      </c>
      <c r="E312">
        <v>12.84</v>
      </c>
      <c r="F312">
        <v>56.436</v>
      </c>
      <c r="G312" t="str">
        <f t="shared" si="40"/>
        <v>3,000,000 - 10,000,000</v>
      </c>
      <c r="H312" t="str">
        <f t="shared" si="40"/>
        <v>3,000,000 - 10,000,000</v>
      </c>
      <c r="I312">
        <f t="shared" si="41"/>
        <v>3</v>
      </c>
      <c r="J312">
        <f t="shared" si="41"/>
        <v>3</v>
      </c>
      <c r="K312">
        <f t="shared" si="42"/>
        <v>1.5098036484771051</v>
      </c>
      <c r="L312">
        <f t="shared" si="43"/>
        <v>1.6817928305074288</v>
      </c>
      <c r="M312">
        <f t="shared" si="44"/>
        <v>1.5098036484771051</v>
      </c>
      <c r="N312">
        <f t="shared" si="45"/>
        <v>1.6817928305074288</v>
      </c>
      <c r="O312">
        <f>VLOOKUP(A312,site_data_desc!$A$2:$M$380,3,0)</f>
        <v>1</v>
      </c>
      <c r="P312">
        <f>VLOOKUP(A312,site_data_desc!$A$2:$M$380,4,0)</f>
        <v>0.19369501</v>
      </c>
      <c r="Q312">
        <f>VLOOKUP(A312,site_data_desc!$A$2:$M$380,5,0)</f>
        <v>95.115195999999997</v>
      </c>
      <c r="R312">
        <f>VLOOKUP(A312,site_data_desc!$A$2:$M$380,6,0)</f>
        <v>70.744904000000005</v>
      </c>
      <c r="S312">
        <f>VLOOKUP(A312,site_data_desc!$A$2:$M$380,7,0)</f>
        <v>1</v>
      </c>
      <c r="T312">
        <f>VLOOKUP(A312,site_data_desc!$A$2:$M$380,8,0)</f>
        <v>0.05</v>
      </c>
      <c r="U312">
        <f>VLOOKUP(A312,site_data_desc!$A$2:$M$380,9,0)</f>
        <v>0.05</v>
      </c>
      <c r="V312">
        <f>VLOOKUP(A312,site_data_desc!$A$2:$M$380,10,0)</f>
        <v>1</v>
      </c>
      <c r="W312">
        <f>VLOOKUP(A312,site_data_desc!$A$2:$M$380,11,0)</f>
        <v>0</v>
      </c>
      <c r="X312">
        <f>VLOOKUP(A312,site_data_desc!$A$2:$M$380,12,0)</f>
        <v>0</v>
      </c>
      <c r="Y312">
        <f>VLOOKUP(A312,site_data_desc!$A$2:$M$380,13,0)</f>
        <v>0</v>
      </c>
      <c r="Z312" s="1">
        <f t="shared" si="46"/>
        <v>-0.37575411895291244</v>
      </c>
      <c r="AA312" s="1" t="str">
        <f t="shared" si="47"/>
        <v>0-25% increase</v>
      </c>
      <c r="AB312" s="3">
        <f t="shared" si="48"/>
        <v>1</v>
      </c>
      <c r="AC312">
        <f t="shared" si="49"/>
        <v>0</v>
      </c>
    </row>
    <row r="313" spans="1:29" x14ac:dyDescent="0.3">
      <c r="A313" t="s">
        <v>311</v>
      </c>
      <c r="B313" s="1">
        <f>VLOOKUP(A313,welfare_data!$A$1:$C$379,2,0)</f>
        <v>2216670.5701759998</v>
      </c>
      <c r="C313" s="1">
        <f>VLOOKUP(A313,welfare_data!$A$1:$C$379,3,0)</f>
        <v>2998275.8638320002</v>
      </c>
      <c r="D313" t="s">
        <v>379</v>
      </c>
      <c r="E313">
        <v>12.96</v>
      </c>
      <c r="F313">
        <v>55.601999999999897</v>
      </c>
      <c r="G313" t="str">
        <f t="shared" si="40"/>
        <v>1,000,000 - 3,000,000</v>
      </c>
      <c r="H313" t="str">
        <f t="shared" si="40"/>
        <v>1,000,000 - 3,000,000</v>
      </c>
      <c r="I313">
        <f t="shared" si="41"/>
        <v>2</v>
      </c>
      <c r="J313">
        <f t="shared" si="41"/>
        <v>2</v>
      </c>
      <c r="K313">
        <f t="shared" si="42"/>
        <v>1.3160740129524926</v>
      </c>
      <c r="L313">
        <f t="shared" si="43"/>
        <v>1.4142135623730949</v>
      </c>
      <c r="M313">
        <f t="shared" si="44"/>
        <v>1.3160740129524926</v>
      </c>
      <c r="N313">
        <f t="shared" si="45"/>
        <v>1.4142135623730949</v>
      </c>
      <c r="O313">
        <f>VLOOKUP(A313,site_data_desc!$A$2:$M$380,3,0)</f>
        <v>0</v>
      </c>
      <c r="P313">
        <f>VLOOKUP(A313,site_data_desc!$A$2:$M$380,4,0)</f>
        <v>3.2571498999999999</v>
      </c>
      <c r="Q313">
        <f>VLOOKUP(A313,site_data_desc!$A$2:$M$380,5,0)</f>
        <v>3300.3998999999999</v>
      </c>
      <c r="R313">
        <f>VLOOKUP(A313,site_data_desc!$A$2:$M$380,6,0)</f>
        <v>1832.76</v>
      </c>
      <c r="S313">
        <f>VLOOKUP(A313,site_data_desc!$A$2:$M$380,7,0)</f>
        <v>1</v>
      </c>
      <c r="T313">
        <f>VLOOKUP(A313,site_data_desc!$A$2:$M$380,8,0)</f>
        <v>0.05</v>
      </c>
      <c r="U313">
        <f>VLOOKUP(A313,site_data_desc!$A$2:$M$380,9,0)</f>
        <v>0.05</v>
      </c>
      <c r="V313">
        <f>VLOOKUP(A313,site_data_desc!$A$2:$M$380,10,0)</f>
        <v>1</v>
      </c>
      <c r="W313">
        <f>VLOOKUP(A313,site_data_desc!$A$2:$M$380,11,0)</f>
        <v>0</v>
      </c>
      <c r="X313">
        <f>VLOOKUP(A313,site_data_desc!$A$2:$M$380,12,0)</f>
        <v>0</v>
      </c>
      <c r="Y313">
        <f>VLOOKUP(A313,site_data_desc!$A$2:$M$380,13,0)</f>
        <v>0</v>
      </c>
      <c r="Z313" s="1">
        <f t="shared" si="46"/>
        <v>0.35260327094699612</v>
      </c>
      <c r="AA313" s="1" t="str">
        <f t="shared" si="47"/>
        <v>26-50% increase</v>
      </c>
      <c r="AB313" s="3">
        <f t="shared" si="48"/>
        <v>2</v>
      </c>
      <c r="AC313">
        <f t="shared" si="49"/>
        <v>1</v>
      </c>
    </row>
    <row r="314" spans="1:29" x14ac:dyDescent="0.3">
      <c r="A314" t="s">
        <v>312</v>
      </c>
      <c r="B314" s="1">
        <f>VLOOKUP(A314,welfare_data!$A$1:$C$379,2,0)</f>
        <v>76370907.390139997</v>
      </c>
      <c r="C314" s="1">
        <f>VLOOKUP(A314,welfare_data!$A$1:$C$379,3,0)</f>
        <v>105420229.20720001</v>
      </c>
      <c r="D314" t="s">
        <v>379</v>
      </c>
      <c r="E314">
        <v>12.974</v>
      </c>
      <c r="F314">
        <v>55.616999999999898</v>
      </c>
      <c r="G314" t="str">
        <f t="shared" si="40"/>
        <v>70,000,000 - 150,000,000</v>
      </c>
      <c r="H314" t="str">
        <f t="shared" si="40"/>
        <v>70,000,000 - 150,000,000</v>
      </c>
      <c r="I314">
        <f t="shared" si="41"/>
        <v>6</v>
      </c>
      <c r="J314">
        <f t="shared" si="41"/>
        <v>6</v>
      </c>
      <c r="K314">
        <f t="shared" si="42"/>
        <v>2.2795070569547784</v>
      </c>
      <c r="L314">
        <f t="shared" si="43"/>
        <v>2.8284271247461894</v>
      </c>
      <c r="M314">
        <f t="shared" si="44"/>
        <v>2.2795070569547784</v>
      </c>
      <c r="N314">
        <f t="shared" si="45"/>
        <v>2.8284271247461894</v>
      </c>
      <c r="O314">
        <f>VLOOKUP(A314,site_data_desc!$A$2:$M$380,3,0)</f>
        <v>0</v>
      </c>
      <c r="P314">
        <f>VLOOKUP(A314,site_data_desc!$A$2:$M$380,4,0)</f>
        <v>3.96875</v>
      </c>
      <c r="Q314">
        <f>VLOOKUP(A314,site_data_desc!$A$2:$M$380,5,0)</f>
        <v>3474.8101000000001</v>
      </c>
      <c r="R314">
        <f>VLOOKUP(A314,site_data_desc!$A$2:$M$380,6,0)</f>
        <v>1840.28</v>
      </c>
      <c r="S314">
        <f>VLOOKUP(A314,site_data_desc!$A$2:$M$380,7,0)</f>
        <v>1</v>
      </c>
      <c r="T314">
        <f>VLOOKUP(A314,site_data_desc!$A$2:$M$380,8,0)</f>
        <v>6.25E-2</v>
      </c>
      <c r="U314">
        <f>VLOOKUP(A314,site_data_desc!$A$2:$M$380,9,0)</f>
        <v>0.05</v>
      </c>
      <c r="V314">
        <f>VLOOKUP(A314,site_data_desc!$A$2:$M$380,10,0)</f>
        <v>1</v>
      </c>
      <c r="W314">
        <f>VLOOKUP(A314,site_data_desc!$A$2:$M$380,11,0)</f>
        <v>0</v>
      </c>
      <c r="X314">
        <f>VLOOKUP(A314,site_data_desc!$A$2:$M$380,12,0)</f>
        <v>0</v>
      </c>
      <c r="Y314">
        <f>VLOOKUP(A314,site_data_desc!$A$2:$M$380,13,0)</f>
        <v>0</v>
      </c>
      <c r="Z314" s="1">
        <f t="shared" si="46"/>
        <v>0.38037156830757352</v>
      </c>
      <c r="AA314" s="1" t="str">
        <f t="shared" si="47"/>
        <v>26-50% increase</v>
      </c>
      <c r="AB314" s="3">
        <f t="shared" si="48"/>
        <v>2</v>
      </c>
      <c r="AC314">
        <f t="shared" si="49"/>
        <v>1</v>
      </c>
    </row>
    <row r="315" spans="1:29" x14ac:dyDescent="0.3">
      <c r="A315" t="s">
        <v>313</v>
      </c>
      <c r="B315" s="1">
        <f>VLOOKUP(A315,welfare_data!$A$1:$C$379,2,0)</f>
        <v>8330457.0979380002</v>
      </c>
      <c r="C315" s="1">
        <f>VLOOKUP(A315,welfare_data!$A$1:$C$379,3,0)</f>
        <v>11082110.51835</v>
      </c>
      <c r="D315" t="s">
        <v>379</v>
      </c>
      <c r="E315">
        <v>12.803000000000001</v>
      </c>
      <c r="F315">
        <v>55.901000000000003</v>
      </c>
      <c r="G315" t="str">
        <f t="shared" si="40"/>
        <v>3,000,000 - 10,000,000</v>
      </c>
      <c r="H315" t="str">
        <f t="shared" si="40"/>
        <v>10,000,000 - 30,000,000</v>
      </c>
      <c r="I315">
        <f t="shared" si="41"/>
        <v>3</v>
      </c>
      <c r="J315">
        <f t="shared" si="41"/>
        <v>4</v>
      </c>
      <c r="K315">
        <f t="shared" si="42"/>
        <v>1.5098036484771051</v>
      </c>
      <c r="L315">
        <f t="shared" si="43"/>
        <v>1.6817928305074288</v>
      </c>
      <c r="M315">
        <f t="shared" si="44"/>
        <v>1.7320508075688776</v>
      </c>
      <c r="N315">
        <f t="shared" si="45"/>
        <v>1.9999999999999996</v>
      </c>
      <c r="O315">
        <f>VLOOKUP(A315,site_data_desc!$A$2:$M$380,3,0)</f>
        <v>0</v>
      </c>
      <c r="P315">
        <f>VLOOKUP(A315,site_data_desc!$A$2:$M$380,4,0)</f>
        <v>0.55963300000000005</v>
      </c>
      <c r="Q315">
        <f>VLOOKUP(A315,site_data_desc!$A$2:$M$380,5,0)</f>
        <v>426.44601</v>
      </c>
      <c r="R315">
        <f>VLOOKUP(A315,site_data_desc!$A$2:$M$380,6,0)</f>
        <v>261.82799999999997</v>
      </c>
      <c r="S315">
        <f>VLOOKUP(A315,site_data_desc!$A$2:$M$380,7,0)</f>
        <v>1</v>
      </c>
      <c r="T315">
        <f>VLOOKUP(A315,site_data_desc!$A$2:$M$380,8,0)</f>
        <v>7.7780000000000002E-2</v>
      </c>
      <c r="U315">
        <f>VLOOKUP(A315,site_data_desc!$A$2:$M$380,9,0)</f>
        <v>0.05</v>
      </c>
      <c r="V315">
        <f>VLOOKUP(A315,site_data_desc!$A$2:$M$380,10,0)</f>
        <v>1</v>
      </c>
      <c r="W315">
        <f>VLOOKUP(A315,site_data_desc!$A$2:$M$380,11,0)</f>
        <v>0</v>
      </c>
      <c r="X315">
        <f>VLOOKUP(A315,site_data_desc!$A$2:$M$380,12,0)</f>
        <v>0</v>
      </c>
      <c r="Y315">
        <f>VLOOKUP(A315,site_data_desc!$A$2:$M$380,13,0)</f>
        <v>0</v>
      </c>
      <c r="Z315" s="1">
        <f t="shared" si="46"/>
        <v>0.33031241720134463</v>
      </c>
      <c r="AA315" s="1" t="str">
        <f t="shared" si="47"/>
        <v>26-50% increase</v>
      </c>
      <c r="AB315" s="3">
        <f t="shared" si="48"/>
        <v>2</v>
      </c>
      <c r="AC315">
        <f t="shared" si="49"/>
        <v>1</v>
      </c>
    </row>
    <row r="316" spans="1:29" x14ac:dyDescent="0.3">
      <c r="A316" t="s">
        <v>314</v>
      </c>
      <c r="B316" s="1">
        <f>VLOOKUP(A316,welfare_data!$A$1:$C$379,2,0)</f>
        <v>2089679.6773250001</v>
      </c>
      <c r="C316" s="1">
        <f>VLOOKUP(A316,welfare_data!$A$1:$C$379,3,0)</f>
        <v>2785080.011533</v>
      </c>
      <c r="D316" t="s">
        <v>379</v>
      </c>
      <c r="E316">
        <v>12.818</v>
      </c>
      <c r="F316">
        <v>55.869</v>
      </c>
      <c r="G316" t="str">
        <f t="shared" si="40"/>
        <v>1,000,000 - 3,000,000</v>
      </c>
      <c r="H316" t="str">
        <f t="shared" si="40"/>
        <v>1,000,000 - 3,000,000</v>
      </c>
      <c r="I316">
        <f t="shared" si="41"/>
        <v>2</v>
      </c>
      <c r="J316">
        <f t="shared" si="41"/>
        <v>2</v>
      </c>
      <c r="K316">
        <f t="shared" si="42"/>
        <v>1.3160740129524926</v>
      </c>
      <c r="L316">
        <f t="shared" si="43"/>
        <v>1.4142135623730949</v>
      </c>
      <c r="M316">
        <f t="shared" si="44"/>
        <v>1.3160740129524926</v>
      </c>
      <c r="N316">
        <f t="shared" si="45"/>
        <v>1.4142135623730949</v>
      </c>
      <c r="O316">
        <f>VLOOKUP(A316,site_data_desc!$A$2:$M$380,3,0)</f>
        <v>0</v>
      </c>
      <c r="P316">
        <f>VLOOKUP(A316,site_data_desc!$A$2:$M$380,4,0)</f>
        <v>1.12727</v>
      </c>
      <c r="Q316">
        <f>VLOOKUP(A316,site_data_desc!$A$2:$M$380,5,0)</f>
        <v>551.22198000000003</v>
      </c>
      <c r="R316">
        <f>VLOOKUP(A316,site_data_desc!$A$2:$M$380,6,0)</f>
        <v>283.70098999999999</v>
      </c>
      <c r="S316">
        <f>VLOOKUP(A316,site_data_desc!$A$2:$M$380,7,0)</f>
        <v>1</v>
      </c>
      <c r="T316">
        <f>VLOOKUP(A316,site_data_desc!$A$2:$M$380,8,0)</f>
        <v>3.5000000000000003E-2</v>
      </c>
      <c r="U316">
        <f>VLOOKUP(A316,site_data_desc!$A$2:$M$380,9,0)</f>
        <v>0.01</v>
      </c>
      <c r="V316">
        <f>VLOOKUP(A316,site_data_desc!$A$2:$M$380,10,0)</f>
        <v>1</v>
      </c>
      <c r="W316">
        <f>VLOOKUP(A316,site_data_desc!$A$2:$M$380,11,0)</f>
        <v>0</v>
      </c>
      <c r="X316">
        <f>VLOOKUP(A316,site_data_desc!$A$2:$M$380,12,0)</f>
        <v>0</v>
      </c>
      <c r="Y316">
        <f>VLOOKUP(A316,site_data_desc!$A$2:$M$380,13,0)</f>
        <v>0</v>
      </c>
      <c r="Z316" s="1">
        <f t="shared" si="46"/>
        <v>0.33277843573527127</v>
      </c>
      <c r="AA316" s="1" t="str">
        <f t="shared" si="47"/>
        <v>26-50% increase</v>
      </c>
      <c r="AB316" s="3">
        <f t="shared" si="48"/>
        <v>2</v>
      </c>
      <c r="AC316">
        <f t="shared" si="49"/>
        <v>1</v>
      </c>
    </row>
    <row r="317" spans="1:29" x14ac:dyDescent="0.3">
      <c r="A317" t="s">
        <v>315</v>
      </c>
      <c r="B317" s="1">
        <f>VLOOKUP(A317,welfare_data!$A$1:$C$379,2,0)</f>
        <v>2563798.0069129998</v>
      </c>
      <c r="C317" s="1">
        <f>VLOOKUP(A317,welfare_data!$A$1:$C$379,3,0)</f>
        <v>1630537.7561349999</v>
      </c>
      <c r="D317" t="s">
        <v>379</v>
      </c>
      <c r="E317">
        <v>12.728</v>
      </c>
      <c r="F317">
        <v>56.000999999999898</v>
      </c>
      <c r="G317" t="str">
        <f t="shared" si="40"/>
        <v>1,000,000 - 3,000,000</v>
      </c>
      <c r="H317" t="str">
        <f t="shared" si="40"/>
        <v>1,000,000 - 3,000,000</v>
      </c>
      <c r="I317">
        <f t="shared" si="41"/>
        <v>2</v>
      </c>
      <c r="J317">
        <f t="shared" si="41"/>
        <v>2</v>
      </c>
      <c r="K317">
        <f t="shared" si="42"/>
        <v>1.3160740129524926</v>
      </c>
      <c r="L317">
        <f t="shared" si="43"/>
        <v>1.4142135623730949</v>
      </c>
      <c r="M317">
        <f t="shared" si="44"/>
        <v>1.3160740129524926</v>
      </c>
      <c r="N317">
        <f t="shared" si="45"/>
        <v>1.4142135623730949</v>
      </c>
      <c r="O317">
        <f>VLOOKUP(A317,site_data_desc!$A$2:$M$380,3,0)</f>
        <v>1</v>
      </c>
      <c r="P317">
        <f>VLOOKUP(A317,site_data_desc!$A$2:$M$380,4,0)</f>
        <v>0.81115099999999996</v>
      </c>
      <c r="Q317">
        <f>VLOOKUP(A317,site_data_desc!$A$2:$M$380,5,0)</f>
        <v>881.42902000000004</v>
      </c>
      <c r="R317">
        <f>VLOOKUP(A317,site_data_desc!$A$2:$M$380,6,0)</f>
        <v>684.14697000000001</v>
      </c>
      <c r="S317">
        <f>VLOOKUP(A317,site_data_desc!$A$2:$M$380,7,0)</f>
        <v>1</v>
      </c>
      <c r="T317">
        <f>VLOOKUP(A317,site_data_desc!$A$2:$M$380,8,0)</f>
        <v>0.05</v>
      </c>
      <c r="U317">
        <f>VLOOKUP(A317,site_data_desc!$A$2:$M$380,9,0)</f>
        <v>0.05</v>
      </c>
      <c r="V317">
        <f>VLOOKUP(A317,site_data_desc!$A$2:$M$380,10,0)</f>
        <v>1</v>
      </c>
      <c r="W317">
        <f>VLOOKUP(A317,site_data_desc!$A$2:$M$380,11,0)</f>
        <v>0</v>
      </c>
      <c r="X317">
        <f>VLOOKUP(A317,site_data_desc!$A$2:$M$380,12,0)</f>
        <v>0</v>
      </c>
      <c r="Y317">
        <f>VLOOKUP(A317,site_data_desc!$A$2:$M$380,13,0)</f>
        <v>0</v>
      </c>
      <c r="Z317" s="1">
        <f t="shared" si="46"/>
        <v>-0.36401473449217375</v>
      </c>
      <c r="AA317" s="1" t="str">
        <f t="shared" si="47"/>
        <v>0-25% increase</v>
      </c>
      <c r="AB317" s="3">
        <f t="shared" si="48"/>
        <v>1</v>
      </c>
      <c r="AC317">
        <f t="shared" si="49"/>
        <v>0</v>
      </c>
    </row>
    <row r="318" spans="1:29" x14ac:dyDescent="0.3">
      <c r="A318" t="s">
        <v>316</v>
      </c>
      <c r="B318" s="1">
        <f>VLOOKUP(A318,welfare_data!$A$1:$C$379,2,0)</f>
        <v>127770467.5247</v>
      </c>
      <c r="C318" s="1">
        <f>VLOOKUP(A318,welfare_data!$A$1:$C$379,3,0)</f>
        <v>169476002.13350001</v>
      </c>
      <c r="D318" t="s">
        <v>379</v>
      </c>
      <c r="E318">
        <v>12.683</v>
      </c>
      <c r="F318">
        <v>56.054000000000002</v>
      </c>
      <c r="G318" t="str">
        <f t="shared" si="40"/>
        <v>70,000,000 - 150,000,000</v>
      </c>
      <c r="H318" t="str">
        <f t="shared" si="40"/>
        <v>150,000,000 - 400,000,000</v>
      </c>
      <c r="I318">
        <f t="shared" si="41"/>
        <v>6</v>
      </c>
      <c r="J318">
        <f t="shared" si="41"/>
        <v>7</v>
      </c>
      <c r="K318">
        <f t="shared" si="42"/>
        <v>2.2795070569547784</v>
      </c>
      <c r="L318">
        <f t="shared" si="43"/>
        <v>2.8284271247461894</v>
      </c>
      <c r="M318">
        <f t="shared" si="44"/>
        <v>2.6150566286152079</v>
      </c>
      <c r="N318">
        <f t="shared" si="45"/>
        <v>3.3635856610148567</v>
      </c>
      <c r="O318">
        <f>VLOOKUP(A318,site_data_desc!$A$2:$M$380,3,0)</f>
        <v>0</v>
      </c>
      <c r="P318">
        <f>VLOOKUP(A318,site_data_desc!$A$2:$M$380,4,0)</f>
        <v>2.8283899000000003</v>
      </c>
      <c r="Q318">
        <f>VLOOKUP(A318,site_data_desc!$A$2:$M$380,5,0)</f>
        <v>1350.25</v>
      </c>
      <c r="R318">
        <f>VLOOKUP(A318,site_data_desc!$A$2:$M$380,6,0)</f>
        <v>671.25598000000002</v>
      </c>
      <c r="S318">
        <f>VLOOKUP(A318,site_data_desc!$A$2:$M$380,7,0)</f>
        <v>1</v>
      </c>
      <c r="T318">
        <f>VLOOKUP(A318,site_data_desc!$A$2:$M$380,8,0)</f>
        <v>0.05</v>
      </c>
      <c r="U318">
        <f>VLOOKUP(A318,site_data_desc!$A$2:$M$380,9,0)</f>
        <v>0.05</v>
      </c>
      <c r="V318">
        <f>VLOOKUP(A318,site_data_desc!$A$2:$M$380,10,0)</f>
        <v>1</v>
      </c>
      <c r="W318">
        <f>VLOOKUP(A318,site_data_desc!$A$2:$M$380,11,0)</f>
        <v>0</v>
      </c>
      <c r="X318">
        <f>VLOOKUP(A318,site_data_desc!$A$2:$M$380,12,0)</f>
        <v>0</v>
      </c>
      <c r="Y318">
        <f>VLOOKUP(A318,site_data_desc!$A$2:$M$380,13,0)</f>
        <v>0</v>
      </c>
      <c r="Z318" s="1">
        <f t="shared" si="46"/>
        <v>0.32640981454292389</v>
      </c>
      <c r="AA318" s="1" t="str">
        <f t="shared" si="47"/>
        <v>26-50% increase</v>
      </c>
      <c r="AB318" s="3">
        <f t="shared" si="48"/>
        <v>2</v>
      </c>
      <c r="AC318">
        <f t="shared" si="49"/>
        <v>1</v>
      </c>
    </row>
    <row r="319" spans="1:29" x14ac:dyDescent="0.3">
      <c r="A319" t="s">
        <v>317</v>
      </c>
      <c r="B319" s="1">
        <f>VLOOKUP(A319,welfare_data!$A$1:$C$379,2,0)</f>
        <v>6690525.4238240002</v>
      </c>
      <c r="C319" s="1">
        <f>VLOOKUP(A319,welfare_data!$A$1:$C$379,3,0)</f>
        <v>8762546.7448869999</v>
      </c>
      <c r="D319" t="s">
        <v>379</v>
      </c>
      <c r="E319">
        <v>12.553000000000001</v>
      </c>
      <c r="F319">
        <v>56.192999999999898</v>
      </c>
      <c r="G319" t="str">
        <f t="shared" si="40"/>
        <v>3,000,000 - 10,000,000</v>
      </c>
      <c r="H319" t="str">
        <f t="shared" si="40"/>
        <v>3,000,000 - 10,000,000</v>
      </c>
      <c r="I319">
        <f t="shared" si="41"/>
        <v>3</v>
      </c>
      <c r="J319">
        <f t="shared" si="41"/>
        <v>3</v>
      </c>
      <c r="K319">
        <f t="shared" si="42"/>
        <v>1.5098036484771051</v>
      </c>
      <c r="L319">
        <f t="shared" si="43"/>
        <v>1.6817928305074288</v>
      </c>
      <c r="M319">
        <f t="shared" si="44"/>
        <v>1.5098036484771051</v>
      </c>
      <c r="N319">
        <f t="shared" si="45"/>
        <v>1.6817928305074288</v>
      </c>
      <c r="O319">
        <f>VLOOKUP(A319,site_data_desc!$A$2:$M$380,3,0)</f>
        <v>0</v>
      </c>
      <c r="P319">
        <f>VLOOKUP(A319,site_data_desc!$A$2:$M$380,4,0)</f>
        <v>0.42483899000000003</v>
      </c>
      <c r="Q319">
        <f>VLOOKUP(A319,site_data_desc!$A$2:$M$380,5,0)</f>
        <v>230.30600000000001</v>
      </c>
      <c r="R319">
        <f>VLOOKUP(A319,site_data_desc!$A$2:$M$380,6,0)</f>
        <v>145.55499</v>
      </c>
      <c r="S319">
        <f>VLOOKUP(A319,site_data_desc!$A$2:$M$380,7,0)</f>
        <v>1</v>
      </c>
      <c r="T319">
        <f>VLOOKUP(A319,site_data_desc!$A$2:$M$380,8,0)</f>
        <v>2.6670000000000003E-2</v>
      </c>
      <c r="U319">
        <f>VLOOKUP(A319,site_data_desc!$A$2:$M$380,9,0)</f>
        <v>0.01</v>
      </c>
      <c r="V319">
        <f>VLOOKUP(A319,site_data_desc!$A$2:$M$380,10,0)</f>
        <v>1</v>
      </c>
      <c r="W319">
        <f>VLOOKUP(A319,site_data_desc!$A$2:$M$380,11,0)</f>
        <v>0</v>
      </c>
      <c r="X319">
        <f>VLOOKUP(A319,site_data_desc!$A$2:$M$380,12,0)</f>
        <v>0</v>
      </c>
      <c r="Y319">
        <f>VLOOKUP(A319,site_data_desc!$A$2:$M$380,13,0)</f>
        <v>0</v>
      </c>
      <c r="Z319" s="1">
        <f t="shared" si="46"/>
        <v>0.30969485799797269</v>
      </c>
      <c r="AA319" s="1" t="str">
        <f t="shared" si="47"/>
        <v>26-50% increase</v>
      </c>
      <c r="AB319" s="3">
        <f t="shared" si="48"/>
        <v>2</v>
      </c>
      <c r="AC319">
        <f t="shared" si="49"/>
        <v>1</v>
      </c>
    </row>
    <row r="320" spans="1:29" x14ac:dyDescent="0.3">
      <c r="A320" t="s">
        <v>318</v>
      </c>
      <c r="B320" s="1">
        <f>VLOOKUP(A320,welfare_data!$A$1:$C$379,2,0)</f>
        <v>195030.60150759999</v>
      </c>
      <c r="C320" s="1">
        <f>VLOOKUP(A320,welfare_data!$A$1:$C$379,3,0)</f>
        <v>258597.8707917</v>
      </c>
      <c r="D320" t="s">
        <v>379</v>
      </c>
      <c r="E320">
        <v>13.9469999999999</v>
      </c>
      <c r="F320">
        <v>55.43</v>
      </c>
      <c r="G320" t="str">
        <f t="shared" si="40"/>
        <v>&lt; 1 million</v>
      </c>
      <c r="H320" t="str">
        <f t="shared" si="40"/>
        <v>&lt; 1 million</v>
      </c>
      <c r="I320">
        <f t="shared" si="41"/>
        <v>1</v>
      </c>
      <c r="J320">
        <f t="shared" si="41"/>
        <v>1</v>
      </c>
      <c r="K320">
        <f t="shared" si="42"/>
        <v>1.1472026904398771</v>
      </c>
      <c r="L320">
        <f t="shared" si="43"/>
        <v>1.189207115002721</v>
      </c>
      <c r="M320">
        <f t="shared" si="44"/>
        <v>1.1472026904398771</v>
      </c>
      <c r="N320">
        <f t="shared" si="45"/>
        <v>1.189207115002721</v>
      </c>
      <c r="O320">
        <f>VLOOKUP(A320,site_data_desc!$A$2:$M$380,3,0)</f>
        <v>0</v>
      </c>
      <c r="P320">
        <f>VLOOKUP(A320,site_data_desc!$A$2:$M$380,4,0)</f>
        <v>6.5994797000000008E-2</v>
      </c>
      <c r="Q320">
        <f>VLOOKUP(A320,site_data_desc!$A$2:$M$380,5,0)</f>
        <v>69.292800999999997</v>
      </c>
      <c r="R320">
        <f>VLOOKUP(A320,site_data_desc!$A$2:$M$380,6,0)</f>
        <v>98.999297999999996</v>
      </c>
      <c r="S320">
        <f>VLOOKUP(A320,site_data_desc!$A$2:$M$380,7,0)</f>
        <v>1</v>
      </c>
      <c r="T320">
        <f>VLOOKUP(A320,site_data_desc!$A$2:$M$380,8,0)</f>
        <v>0.05</v>
      </c>
      <c r="U320">
        <f>VLOOKUP(A320,site_data_desc!$A$2:$M$380,9,0)</f>
        <v>0.05</v>
      </c>
      <c r="V320">
        <f>VLOOKUP(A320,site_data_desc!$A$2:$M$380,10,0)</f>
        <v>1</v>
      </c>
      <c r="W320">
        <f>VLOOKUP(A320,site_data_desc!$A$2:$M$380,11,0)</f>
        <v>0</v>
      </c>
      <c r="X320">
        <f>VLOOKUP(A320,site_data_desc!$A$2:$M$380,12,0)</f>
        <v>0</v>
      </c>
      <c r="Y320">
        <f>VLOOKUP(A320,site_data_desc!$A$2:$M$380,13,0)</f>
        <v>0</v>
      </c>
      <c r="Z320" s="1">
        <f t="shared" si="46"/>
        <v>0.32593484710973886</v>
      </c>
      <c r="AA320" s="1" t="str">
        <f t="shared" si="47"/>
        <v>26-50% increase</v>
      </c>
      <c r="AB320" s="3">
        <f t="shared" si="48"/>
        <v>2</v>
      </c>
      <c r="AC320">
        <f t="shared" si="49"/>
        <v>1</v>
      </c>
    </row>
    <row r="321" spans="1:29" x14ac:dyDescent="0.3">
      <c r="A321" t="s">
        <v>319</v>
      </c>
      <c r="B321" s="1">
        <f>VLOOKUP(A321,welfare_data!$A$1:$C$379,2,0)</f>
        <v>1062933.7145430001</v>
      </c>
      <c r="C321" s="1">
        <f>VLOOKUP(A321,welfare_data!$A$1:$C$379,3,0)</f>
        <v>1439700.4331360001</v>
      </c>
      <c r="D321" t="s">
        <v>379</v>
      </c>
      <c r="E321">
        <v>13.21</v>
      </c>
      <c r="F321">
        <v>55.362000000000002</v>
      </c>
      <c r="G321" t="str">
        <f t="shared" si="40"/>
        <v>1,000,000 - 3,000,000</v>
      </c>
      <c r="H321" t="str">
        <f t="shared" si="40"/>
        <v>1,000,000 - 3,000,000</v>
      </c>
      <c r="I321">
        <f t="shared" si="41"/>
        <v>2</v>
      </c>
      <c r="J321">
        <f t="shared" si="41"/>
        <v>2</v>
      </c>
      <c r="K321">
        <f t="shared" si="42"/>
        <v>1.3160740129524926</v>
      </c>
      <c r="L321">
        <f t="shared" si="43"/>
        <v>1.4142135623730949</v>
      </c>
      <c r="M321">
        <f t="shared" si="44"/>
        <v>1.3160740129524926</v>
      </c>
      <c r="N321">
        <f t="shared" si="45"/>
        <v>1.4142135623730949</v>
      </c>
      <c r="O321">
        <f>VLOOKUP(A321,site_data_desc!$A$2:$M$380,3,0)</f>
        <v>0</v>
      </c>
      <c r="P321">
        <f>VLOOKUP(A321,site_data_desc!$A$2:$M$380,4,0)</f>
        <v>0.44926001000000004</v>
      </c>
      <c r="Q321">
        <f>VLOOKUP(A321,site_data_desc!$A$2:$M$380,5,0)</f>
        <v>316.36401000000001</v>
      </c>
      <c r="R321">
        <f>VLOOKUP(A321,site_data_desc!$A$2:$M$380,6,0)</f>
        <v>159.339</v>
      </c>
      <c r="S321">
        <f>VLOOKUP(A321,site_data_desc!$A$2:$M$380,7,0)</f>
        <v>3</v>
      </c>
      <c r="T321">
        <f>VLOOKUP(A321,site_data_desc!$A$2:$M$380,8,0)</f>
        <v>0.36470999999999998</v>
      </c>
      <c r="U321">
        <f>VLOOKUP(A321,site_data_desc!$A$2:$M$380,9,0)</f>
        <v>0.34814000000000001</v>
      </c>
      <c r="V321">
        <f>VLOOKUP(A321,site_data_desc!$A$2:$M$380,10,0)</f>
        <v>0</v>
      </c>
      <c r="W321">
        <f>VLOOKUP(A321,site_data_desc!$A$2:$M$380,11,0)</f>
        <v>0</v>
      </c>
      <c r="X321">
        <f>VLOOKUP(A321,site_data_desc!$A$2:$M$380,12,0)</f>
        <v>1</v>
      </c>
      <c r="Y321">
        <f>VLOOKUP(A321,site_data_desc!$A$2:$M$380,13,0)</f>
        <v>0</v>
      </c>
      <c r="Z321" s="1">
        <f t="shared" si="46"/>
        <v>0.35445927948102374</v>
      </c>
      <c r="AA321" s="1" t="str">
        <f t="shared" si="47"/>
        <v>26-50% increase</v>
      </c>
      <c r="AB321" s="3">
        <f t="shared" si="48"/>
        <v>2</v>
      </c>
      <c r="AC321">
        <f t="shared" si="49"/>
        <v>0</v>
      </c>
    </row>
    <row r="322" spans="1:29" x14ac:dyDescent="0.3">
      <c r="A322" t="s">
        <v>320</v>
      </c>
      <c r="B322" s="1">
        <f>VLOOKUP(A322,welfare_data!$A$1:$C$379,2,0)</f>
        <v>1986985.889983</v>
      </c>
      <c r="C322" s="1">
        <f>VLOOKUP(A322,welfare_data!$A$1:$C$379,3,0)</f>
        <v>2685162.6757749999</v>
      </c>
      <c r="D322" t="s">
        <v>379</v>
      </c>
      <c r="E322">
        <v>13.39</v>
      </c>
      <c r="F322">
        <v>55.35</v>
      </c>
      <c r="G322" t="str">
        <f t="shared" si="40"/>
        <v>1,000,000 - 3,000,000</v>
      </c>
      <c r="H322" t="str">
        <f t="shared" si="40"/>
        <v>1,000,000 - 3,000,000</v>
      </c>
      <c r="I322">
        <f t="shared" si="41"/>
        <v>2</v>
      </c>
      <c r="J322">
        <f t="shared" si="41"/>
        <v>2</v>
      </c>
      <c r="K322">
        <f t="shared" si="42"/>
        <v>1.3160740129524926</v>
      </c>
      <c r="L322">
        <f t="shared" si="43"/>
        <v>1.4142135623730949</v>
      </c>
      <c r="M322">
        <f t="shared" si="44"/>
        <v>1.3160740129524926</v>
      </c>
      <c r="N322">
        <f t="shared" si="45"/>
        <v>1.4142135623730949</v>
      </c>
      <c r="O322">
        <f>VLOOKUP(A322,site_data_desc!$A$2:$M$380,3,0)</f>
        <v>0</v>
      </c>
      <c r="P322">
        <f>VLOOKUP(A322,site_data_desc!$A$2:$M$380,4,0)</f>
        <v>0.14036301000000001</v>
      </c>
      <c r="Q322">
        <f>VLOOKUP(A322,site_data_desc!$A$2:$M$380,5,0)</f>
        <v>98.923896999999997</v>
      </c>
      <c r="R322">
        <f>VLOOKUP(A322,site_data_desc!$A$2:$M$380,6,0)</f>
        <v>77.778998999999999</v>
      </c>
      <c r="S322">
        <f>VLOOKUP(A322,site_data_desc!$A$2:$M$380,7,0)</f>
        <v>2</v>
      </c>
      <c r="T322">
        <f>VLOOKUP(A322,site_data_desc!$A$2:$M$380,8,0)</f>
        <v>0.17727999999999999</v>
      </c>
      <c r="U322">
        <f>VLOOKUP(A322,site_data_desc!$A$2:$M$380,9,0)</f>
        <v>0.21514</v>
      </c>
      <c r="V322">
        <f>VLOOKUP(A322,site_data_desc!$A$2:$M$380,10,0)</f>
        <v>0</v>
      </c>
      <c r="W322">
        <f>VLOOKUP(A322,site_data_desc!$A$2:$M$380,11,0)</f>
        <v>1</v>
      </c>
      <c r="X322">
        <f>VLOOKUP(A322,site_data_desc!$A$2:$M$380,12,0)</f>
        <v>0</v>
      </c>
      <c r="Y322">
        <f>VLOOKUP(A322,site_data_desc!$A$2:$M$380,13,0)</f>
        <v>0</v>
      </c>
      <c r="Z322" s="1">
        <f t="shared" si="46"/>
        <v>0.3513748081009137</v>
      </c>
      <c r="AA322" s="1" t="str">
        <f t="shared" si="47"/>
        <v>26-50% increase</v>
      </c>
      <c r="AB322" s="3">
        <f t="shared" si="48"/>
        <v>2</v>
      </c>
      <c r="AC322">
        <f t="shared" si="49"/>
        <v>0</v>
      </c>
    </row>
    <row r="323" spans="1:29" x14ac:dyDescent="0.3">
      <c r="A323" t="s">
        <v>321</v>
      </c>
      <c r="B323" s="1">
        <f>VLOOKUP(A323,welfare_data!$A$1:$C$379,2,0)</f>
        <v>18665458.726539999</v>
      </c>
      <c r="C323" s="1">
        <f>VLOOKUP(A323,welfare_data!$A$1:$C$379,3,0)</f>
        <v>24119092.651829999</v>
      </c>
      <c r="D323" t="s">
        <v>379</v>
      </c>
      <c r="E323">
        <v>14.32</v>
      </c>
      <c r="F323">
        <v>55.936999999999898</v>
      </c>
      <c r="G323" t="str">
        <f t="shared" ref="G323:H371" si="50">IF(B323&lt;=1000000,"&lt; 1 million",IF(B323&lt;=3000000,"1,000,000 - 3,000,000",IF(B323&lt;=10000000,"3,000,000 - 10,000,000",IF(B323&lt;=30000000,"10,000,000 - 30,000,000",IF(B323&lt;=70000000,"30,000,000 - 70,000,000",IF(B323&lt;=150000000,"70,000,000 - 150,000,000",IF(B323&lt;=400000000,"150,000,000 - 400,000,000","&gt; 400 million")))))))</f>
        <v>10,000,000 - 30,000,000</v>
      </c>
      <c r="H323" t="str">
        <f t="shared" si="50"/>
        <v>10,000,000 - 30,000,000</v>
      </c>
      <c r="I323">
        <f t="shared" ref="I323:J371" si="51">IF(B323&lt;=1000000,1,IF(B323&lt;=3000000,2,IF(B323&lt;=10000000,3,IF(B323&lt;=30000000,4,IF(B323&lt;=70000000,5,IF(B323&lt;=150000000,6,IF(B323&lt;=400000000,7,8)))))))</f>
        <v>4</v>
      </c>
      <c r="J323">
        <f t="shared" si="51"/>
        <v>4</v>
      </c>
      <c r="K323">
        <f t="shared" ref="K323:K371" si="52">(3^(1/8))^I323</f>
        <v>1.7320508075688776</v>
      </c>
      <c r="L323">
        <f t="shared" ref="L323:L371" si="53">(4^(1/8))^I323</f>
        <v>1.9999999999999996</v>
      </c>
      <c r="M323">
        <f t="shared" ref="M323:M371" si="54">(3^(1/8))^J323</f>
        <v>1.7320508075688776</v>
      </c>
      <c r="N323">
        <f t="shared" ref="N323:N371" si="55">(4^(1/8))^J323</f>
        <v>1.9999999999999996</v>
      </c>
      <c r="O323">
        <f>VLOOKUP(A323,site_data_desc!$A$2:$M$380,3,0)</f>
        <v>0</v>
      </c>
      <c r="P323">
        <f>VLOOKUP(A323,site_data_desc!$A$2:$M$380,4,0)</f>
        <v>0.40550299000000001</v>
      </c>
      <c r="Q323">
        <f>VLOOKUP(A323,site_data_desc!$A$2:$M$380,5,0)</f>
        <v>160.589</v>
      </c>
      <c r="R323">
        <f>VLOOKUP(A323,site_data_desc!$A$2:$M$380,6,0)</f>
        <v>93.146895999999998</v>
      </c>
      <c r="S323">
        <f>VLOOKUP(A323,site_data_desc!$A$2:$M$380,7,0)</f>
        <v>1</v>
      </c>
      <c r="T323">
        <f>VLOOKUP(A323,site_data_desc!$A$2:$M$380,8,0)</f>
        <v>1.5179999999999999E-2</v>
      </c>
      <c r="U323">
        <f>VLOOKUP(A323,site_data_desc!$A$2:$M$380,9,0)</f>
        <v>1.3630000000000001E-2</v>
      </c>
      <c r="V323">
        <f>VLOOKUP(A323,site_data_desc!$A$2:$M$380,10,0)</f>
        <v>1</v>
      </c>
      <c r="W323">
        <f>VLOOKUP(A323,site_data_desc!$A$2:$M$380,11,0)</f>
        <v>0</v>
      </c>
      <c r="X323">
        <f>VLOOKUP(A323,site_data_desc!$A$2:$M$380,12,0)</f>
        <v>0</v>
      </c>
      <c r="Y323">
        <f>VLOOKUP(A323,site_data_desc!$A$2:$M$380,13,0)</f>
        <v>0</v>
      </c>
      <c r="Z323" s="1">
        <f t="shared" ref="Z323:Z371" si="56">(C323-B323)/B323</f>
        <v>0.29217786742822449</v>
      </c>
      <c r="AA323" s="1" t="str">
        <f t="shared" ref="AA323:AA371" si="57">IF(Z323&lt;0.25,"0-25% increase",IF(Z323&lt;0.5,"26-50% increase",IF(Z323&lt;0.75,"51-75% increase",IF(Z323&lt;1,"75-100% increase",IF(Z323&lt;1.25,"101-125% increase","over 125% increase")))))</f>
        <v>26-50% increase</v>
      </c>
      <c r="AB323" s="3">
        <f t="shared" ref="AB323:AB371" si="58">IF(Z323&lt;0.25,1,IF(Z323&lt;0.5,2,IF(Z323&lt;0.75,3,IF(Z323&lt;1,4,IF(Z323&lt;1.25,5,6)))))</f>
        <v>2</v>
      </c>
      <c r="AC323">
        <f t="shared" ref="AC323:AC371" si="59">IF(AND(O323=0,S323=1,Z323&gt;0),1,0)</f>
        <v>1</v>
      </c>
    </row>
    <row r="324" spans="1:29" x14ac:dyDescent="0.3">
      <c r="A324" t="s">
        <v>322</v>
      </c>
      <c r="B324" s="1">
        <f>VLOOKUP(A324,welfare_data!$A$1:$C$379,2,0)</f>
        <v>16013913.962859999</v>
      </c>
      <c r="C324" s="1">
        <f>VLOOKUP(A324,welfare_data!$A$1:$C$379,3,0)</f>
        <v>20700458.03889</v>
      </c>
      <c r="D324" t="s">
        <v>379</v>
      </c>
      <c r="E324">
        <v>14.32</v>
      </c>
      <c r="F324">
        <v>55.918999999999897</v>
      </c>
      <c r="G324" t="str">
        <f t="shared" si="50"/>
        <v>10,000,000 - 30,000,000</v>
      </c>
      <c r="H324" t="str">
        <f t="shared" si="50"/>
        <v>10,000,000 - 30,000,000</v>
      </c>
      <c r="I324">
        <f t="shared" si="51"/>
        <v>4</v>
      </c>
      <c r="J324">
        <f t="shared" si="51"/>
        <v>4</v>
      </c>
      <c r="K324">
        <f t="shared" si="52"/>
        <v>1.7320508075688776</v>
      </c>
      <c r="L324">
        <f t="shared" si="53"/>
        <v>1.9999999999999996</v>
      </c>
      <c r="M324">
        <f t="shared" si="54"/>
        <v>1.7320508075688776</v>
      </c>
      <c r="N324">
        <f t="shared" si="55"/>
        <v>1.9999999999999996</v>
      </c>
      <c r="O324">
        <f>VLOOKUP(A324,site_data_desc!$A$2:$M$380,3,0)</f>
        <v>0</v>
      </c>
      <c r="P324">
        <f>VLOOKUP(A324,site_data_desc!$A$2:$M$380,4,0)</f>
        <v>0.46696799</v>
      </c>
      <c r="Q324">
        <f>VLOOKUP(A324,site_data_desc!$A$2:$M$380,5,0)</f>
        <v>196.38</v>
      </c>
      <c r="R324">
        <f>VLOOKUP(A324,site_data_desc!$A$2:$M$380,6,0)</f>
        <v>100.236</v>
      </c>
      <c r="S324">
        <f>VLOOKUP(A324,site_data_desc!$A$2:$M$380,7,0)</f>
        <v>1</v>
      </c>
      <c r="T324">
        <f>VLOOKUP(A324,site_data_desc!$A$2:$M$380,8,0)</f>
        <v>5.1999999999999998E-2</v>
      </c>
      <c r="U324">
        <f>VLOOKUP(A324,site_data_desc!$A$2:$M$380,9,0)</f>
        <v>0.01</v>
      </c>
      <c r="V324">
        <f>VLOOKUP(A324,site_data_desc!$A$2:$M$380,10,0)</f>
        <v>1</v>
      </c>
      <c r="W324">
        <f>VLOOKUP(A324,site_data_desc!$A$2:$M$380,11,0)</f>
        <v>0</v>
      </c>
      <c r="X324">
        <f>VLOOKUP(A324,site_data_desc!$A$2:$M$380,12,0)</f>
        <v>0</v>
      </c>
      <c r="Y324">
        <f>VLOOKUP(A324,site_data_desc!$A$2:$M$380,13,0)</f>
        <v>0</v>
      </c>
      <c r="Z324" s="1">
        <f t="shared" si="56"/>
        <v>0.29265450575663071</v>
      </c>
      <c r="AA324" s="1" t="str">
        <f t="shared" si="57"/>
        <v>26-50% increase</v>
      </c>
      <c r="AB324" s="3">
        <f t="shared" si="58"/>
        <v>2</v>
      </c>
      <c r="AC324">
        <f t="shared" si="59"/>
        <v>1</v>
      </c>
    </row>
    <row r="325" spans="1:29" x14ac:dyDescent="0.3">
      <c r="A325" t="s">
        <v>323</v>
      </c>
      <c r="B325" s="1">
        <f>VLOOKUP(A325,welfare_data!$A$1:$C$379,2,0)</f>
        <v>3139477.4619189999</v>
      </c>
      <c r="C325" s="1">
        <f>VLOOKUP(A325,welfare_data!$A$1:$C$379,3,0)</f>
        <v>4065775.39224</v>
      </c>
      <c r="D325" t="s">
        <v>379</v>
      </c>
      <c r="E325">
        <v>14.26</v>
      </c>
      <c r="F325">
        <v>55.886000000000003</v>
      </c>
      <c r="G325" t="str">
        <f t="shared" si="50"/>
        <v>3,000,000 - 10,000,000</v>
      </c>
      <c r="H325" t="str">
        <f t="shared" si="50"/>
        <v>3,000,000 - 10,000,000</v>
      </c>
      <c r="I325">
        <f t="shared" si="51"/>
        <v>3</v>
      </c>
      <c r="J325">
        <f t="shared" si="51"/>
        <v>3</v>
      </c>
      <c r="K325">
        <f t="shared" si="52"/>
        <v>1.5098036484771051</v>
      </c>
      <c r="L325">
        <f t="shared" si="53"/>
        <v>1.6817928305074288</v>
      </c>
      <c r="M325">
        <f t="shared" si="54"/>
        <v>1.5098036484771051</v>
      </c>
      <c r="N325">
        <f t="shared" si="55"/>
        <v>1.6817928305074288</v>
      </c>
      <c r="O325">
        <f>VLOOKUP(A325,site_data_desc!$A$2:$M$380,3,0)</f>
        <v>0</v>
      </c>
      <c r="P325">
        <f>VLOOKUP(A325,site_data_desc!$A$2:$M$380,4,0)</f>
        <v>0.15564500000000001</v>
      </c>
      <c r="Q325">
        <f>VLOOKUP(A325,site_data_desc!$A$2:$M$380,5,0)</f>
        <v>168.29300000000001</v>
      </c>
      <c r="R325">
        <f>VLOOKUP(A325,site_data_desc!$A$2:$M$380,6,0)</f>
        <v>100.97499999999999</v>
      </c>
      <c r="S325">
        <f>VLOOKUP(A325,site_data_desc!$A$2:$M$380,7,0)</f>
        <v>1</v>
      </c>
      <c r="T325">
        <f>VLOOKUP(A325,site_data_desc!$A$2:$M$380,8,0)</f>
        <v>0.01</v>
      </c>
      <c r="U325">
        <f>VLOOKUP(A325,site_data_desc!$A$2:$M$380,9,0)</f>
        <v>0.03</v>
      </c>
      <c r="V325">
        <f>VLOOKUP(A325,site_data_desc!$A$2:$M$380,10,0)</f>
        <v>1</v>
      </c>
      <c r="W325">
        <f>VLOOKUP(A325,site_data_desc!$A$2:$M$380,11,0)</f>
        <v>0</v>
      </c>
      <c r="X325">
        <f>VLOOKUP(A325,site_data_desc!$A$2:$M$380,12,0)</f>
        <v>0</v>
      </c>
      <c r="Y325">
        <f>VLOOKUP(A325,site_data_desc!$A$2:$M$380,13,0)</f>
        <v>0</v>
      </c>
      <c r="Z325" s="1">
        <f t="shared" si="56"/>
        <v>0.2950484408812421</v>
      </c>
      <c r="AA325" s="1" t="str">
        <f t="shared" si="57"/>
        <v>26-50% increase</v>
      </c>
      <c r="AB325" s="3">
        <f t="shared" si="58"/>
        <v>2</v>
      </c>
      <c r="AC325">
        <f t="shared" si="59"/>
        <v>1</v>
      </c>
    </row>
    <row r="326" spans="1:29" x14ac:dyDescent="0.3">
      <c r="A326" t="s">
        <v>324</v>
      </c>
      <c r="B326" s="1">
        <f>VLOOKUP(A326,welfare_data!$A$1:$C$379,2,0)</f>
        <v>11113813.601570001</v>
      </c>
      <c r="C326" s="1">
        <f>VLOOKUP(A326,welfare_data!$A$1:$C$379,3,0)</f>
        <v>14517311.88652</v>
      </c>
      <c r="D326" t="s">
        <v>379</v>
      </c>
      <c r="E326">
        <v>14.347</v>
      </c>
      <c r="F326">
        <v>55.563000000000002</v>
      </c>
      <c r="G326" t="str">
        <f t="shared" si="50"/>
        <v>10,000,000 - 30,000,000</v>
      </c>
      <c r="H326" t="str">
        <f t="shared" si="50"/>
        <v>10,000,000 - 30,000,000</v>
      </c>
      <c r="I326">
        <f t="shared" si="51"/>
        <v>4</v>
      </c>
      <c r="J326">
        <f t="shared" si="51"/>
        <v>4</v>
      </c>
      <c r="K326">
        <f t="shared" si="52"/>
        <v>1.7320508075688776</v>
      </c>
      <c r="L326">
        <f t="shared" si="53"/>
        <v>1.9999999999999996</v>
      </c>
      <c r="M326">
        <f t="shared" si="54"/>
        <v>1.7320508075688776</v>
      </c>
      <c r="N326">
        <f t="shared" si="55"/>
        <v>1.9999999999999996</v>
      </c>
      <c r="O326">
        <f>VLOOKUP(A326,site_data_desc!$A$2:$M$380,3,0)</f>
        <v>0</v>
      </c>
      <c r="P326">
        <f>VLOOKUP(A326,site_data_desc!$A$2:$M$380,4,0)</f>
        <v>0.25545798999999997</v>
      </c>
      <c r="Q326">
        <f>VLOOKUP(A326,site_data_desc!$A$2:$M$380,5,0)</f>
        <v>110.876</v>
      </c>
      <c r="R326">
        <f>VLOOKUP(A326,site_data_desc!$A$2:$M$380,6,0)</f>
        <v>71.322699999999998</v>
      </c>
      <c r="S326">
        <f>VLOOKUP(A326,site_data_desc!$A$2:$M$380,7,0)</f>
        <v>1</v>
      </c>
      <c r="T326">
        <f>VLOOKUP(A326,site_data_desc!$A$2:$M$380,8,0)</f>
        <v>0.05</v>
      </c>
      <c r="U326">
        <f>VLOOKUP(A326,site_data_desc!$A$2:$M$380,9,0)</f>
        <v>0.05</v>
      </c>
      <c r="V326">
        <f>VLOOKUP(A326,site_data_desc!$A$2:$M$380,10,0)</f>
        <v>1</v>
      </c>
      <c r="W326">
        <f>VLOOKUP(A326,site_data_desc!$A$2:$M$380,11,0)</f>
        <v>0</v>
      </c>
      <c r="X326">
        <f>VLOOKUP(A326,site_data_desc!$A$2:$M$380,12,0)</f>
        <v>0</v>
      </c>
      <c r="Y326">
        <f>VLOOKUP(A326,site_data_desc!$A$2:$M$380,13,0)</f>
        <v>0</v>
      </c>
      <c r="Z326" s="1">
        <f t="shared" si="56"/>
        <v>0.30624036059676235</v>
      </c>
      <c r="AA326" s="1" t="str">
        <f t="shared" si="57"/>
        <v>26-50% increase</v>
      </c>
      <c r="AB326" s="3">
        <f t="shared" si="58"/>
        <v>2</v>
      </c>
      <c r="AC326">
        <f t="shared" si="59"/>
        <v>1</v>
      </c>
    </row>
    <row r="327" spans="1:29" x14ac:dyDescent="0.3">
      <c r="A327" t="s">
        <v>325</v>
      </c>
      <c r="B327" s="1">
        <f>VLOOKUP(A327,welfare_data!$A$1:$C$379,2,0)</f>
        <v>1935291.147324</v>
      </c>
      <c r="C327" s="1">
        <f>VLOOKUP(A327,welfare_data!$A$1:$C$379,3,0)</f>
        <v>2525668.0801809998</v>
      </c>
      <c r="D327" t="s">
        <v>379</v>
      </c>
      <c r="E327">
        <v>14.278</v>
      </c>
      <c r="F327">
        <v>55.642000000000003</v>
      </c>
      <c r="G327" t="str">
        <f t="shared" si="50"/>
        <v>1,000,000 - 3,000,000</v>
      </c>
      <c r="H327" t="str">
        <f t="shared" si="50"/>
        <v>1,000,000 - 3,000,000</v>
      </c>
      <c r="I327">
        <f t="shared" si="51"/>
        <v>2</v>
      </c>
      <c r="J327">
        <f t="shared" si="51"/>
        <v>2</v>
      </c>
      <c r="K327">
        <f t="shared" si="52"/>
        <v>1.3160740129524926</v>
      </c>
      <c r="L327">
        <f t="shared" si="53"/>
        <v>1.4142135623730949</v>
      </c>
      <c r="M327">
        <f t="shared" si="54"/>
        <v>1.3160740129524926</v>
      </c>
      <c r="N327">
        <f t="shared" si="55"/>
        <v>1.4142135623730949</v>
      </c>
      <c r="O327">
        <f>VLOOKUP(A327,site_data_desc!$A$2:$M$380,3,0)</f>
        <v>0</v>
      </c>
      <c r="P327">
        <f>VLOOKUP(A327,site_data_desc!$A$2:$M$380,4,0)</f>
        <v>1.7476500000000002E-2</v>
      </c>
      <c r="Q327">
        <f>VLOOKUP(A327,site_data_desc!$A$2:$M$380,5,0)</f>
        <v>33.027199000000003</v>
      </c>
      <c r="R327">
        <f>VLOOKUP(A327,site_data_desc!$A$2:$M$380,6,0)</f>
        <v>41.089297999999999</v>
      </c>
      <c r="S327">
        <f>VLOOKUP(A327,site_data_desc!$A$2:$M$380,7,0)</f>
        <v>1</v>
      </c>
      <c r="T327">
        <f>VLOOKUP(A327,site_data_desc!$A$2:$M$380,8,0)</f>
        <v>0.05</v>
      </c>
      <c r="U327">
        <f>VLOOKUP(A327,site_data_desc!$A$2:$M$380,9,0)</f>
        <v>0.05</v>
      </c>
      <c r="V327">
        <f>VLOOKUP(A327,site_data_desc!$A$2:$M$380,10,0)</f>
        <v>1</v>
      </c>
      <c r="W327">
        <f>VLOOKUP(A327,site_data_desc!$A$2:$M$380,11,0)</f>
        <v>0</v>
      </c>
      <c r="X327">
        <f>VLOOKUP(A327,site_data_desc!$A$2:$M$380,12,0)</f>
        <v>0</v>
      </c>
      <c r="Y327">
        <f>VLOOKUP(A327,site_data_desc!$A$2:$M$380,13,0)</f>
        <v>0</v>
      </c>
      <c r="Z327" s="1">
        <f t="shared" si="56"/>
        <v>0.30505845783118279</v>
      </c>
      <c r="AA327" s="1" t="str">
        <f t="shared" si="57"/>
        <v>26-50% increase</v>
      </c>
      <c r="AB327" s="3">
        <f t="shared" si="58"/>
        <v>2</v>
      </c>
      <c r="AC327">
        <f t="shared" si="59"/>
        <v>1</v>
      </c>
    </row>
    <row r="328" spans="1:29" x14ac:dyDescent="0.3">
      <c r="A328" t="s">
        <v>326</v>
      </c>
      <c r="B328" s="1">
        <f>VLOOKUP(A328,welfare_data!$A$1:$C$379,2,0)</f>
        <v>5190135.6353230001</v>
      </c>
      <c r="C328" s="1">
        <f>VLOOKUP(A328,welfare_data!$A$1:$C$379,3,0)</f>
        <v>6780343.0707759997</v>
      </c>
      <c r="D328" t="s">
        <v>379</v>
      </c>
      <c r="E328">
        <v>12.83</v>
      </c>
      <c r="F328">
        <v>56.256</v>
      </c>
      <c r="G328" t="str">
        <f t="shared" si="50"/>
        <v>3,000,000 - 10,000,000</v>
      </c>
      <c r="H328" t="str">
        <f t="shared" si="50"/>
        <v>3,000,000 - 10,000,000</v>
      </c>
      <c r="I328">
        <f t="shared" si="51"/>
        <v>3</v>
      </c>
      <c r="J328">
        <f t="shared" si="51"/>
        <v>3</v>
      </c>
      <c r="K328">
        <f t="shared" si="52"/>
        <v>1.5098036484771051</v>
      </c>
      <c r="L328">
        <f t="shared" si="53"/>
        <v>1.6817928305074288</v>
      </c>
      <c r="M328">
        <f t="shared" si="54"/>
        <v>1.5098036484771051</v>
      </c>
      <c r="N328">
        <f t="shared" si="55"/>
        <v>1.6817928305074288</v>
      </c>
      <c r="O328">
        <f>VLOOKUP(A328,site_data_desc!$A$2:$M$380,3,0)</f>
        <v>0</v>
      </c>
      <c r="P328">
        <f>VLOOKUP(A328,site_data_desc!$A$2:$M$380,4,0)</f>
        <v>0.48104001000000002</v>
      </c>
      <c r="Q328">
        <f>VLOOKUP(A328,site_data_desc!$A$2:$M$380,5,0)</f>
        <v>246.29499999999999</v>
      </c>
      <c r="R328">
        <f>VLOOKUP(A328,site_data_desc!$A$2:$M$380,6,0)</f>
        <v>148.59</v>
      </c>
      <c r="S328">
        <f>VLOOKUP(A328,site_data_desc!$A$2:$M$380,7,0)</f>
        <v>1</v>
      </c>
      <c r="T328">
        <f>VLOOKUP(A328,site_data_desc!$A$2:$M$380,8,0)</f>
        <v>7.4999999999999997E-2</v>
      </c>
      <c r="U328">
        <f>VLOOKUP(A328,site_data_desc!$A$2:$M$380,9,0)</f>
        <v>5.4280000000000002E-2</v>
      </c>
      <c r="V328">
        <f>VLOOKUP(A328,site_data_desc!$A$2:$M$380,10,0)</f>
        <v>1</v>
      </c>
      <c r="W328">
        <f>VLOOKUP(A328,site_data_desc!$A$2:$M$380,11,0)</f>
        <v>0</v>
      </c>
      <c r="X328">
        <f>VLOOKUP(A328,site_data_desc!$A$2:$M$380,12,0)</f>
        <v>0</v>
      </c>
      <c r="Y328">
        <f>VLOOKUP(A328,site_data_desc!$A$2:$M$380,13,0)</f>
        <v>0</v>
      </c>
      <c r="Z328" s="1">
        <f t="shared" si="56"/>
        <v>0.30639034260114001</v>
      </c>
      <c r="AA328" s="1" t="str">
        <f t="shared" si="57"/>
        <v>26-50% increase</v>
      </c>
      <c r="AB328" s="3">
        <f t="shared" si="58"/>
        <v>2</v>
      </c>
      <c r="AC328">
        <f t="shared" si="59"/>
        <v>1</v>
      </c>
    </row>
    <row r="329" spans="1:29" x14ac:dyDescent="0.3">
      <c r="A329" t="s">
        <v>327</v>
      </c>
      <c r="B329" s="1">
        <f>VLOOKUP(A329,welfare_data!$A$1:$C$379,2,0)</f>
        <v>4397445.5889769997</v>
      </c>
      <c r="C329" s="1">
        <f>VLOOKUP(A329,welfare_data!$A$1:$C$379,3,0)</f>
        <v>5735342.954771</v>
      </c>
      <c r="D329" t="s">
        <v>379</v>
      </c>
      <c r="E329">
        <v>12.762</v>
      </c>
      <c r="F329">
        <v>56.31</v>
      </c>
      <c r="G329" t="str">
        <f t="shared" si="50"/>
        <v>3,000,000 - 10,000,000</v>
      </c>
      <c r="H329" t="str">
        <f t="shared" si="50"/>
        <v>3,000,000 - 10,000,000</v>
      </c>
      <c r="I329">
        <f t="shared" si="51"/>
        <v>3</v>
      </c>
      <c r="J329">
        <f t="shared" si="51"/>
        <v>3</v>
      </c>
      <c r="K329">
        <f t="shared" si="52"/>
        <v>1.5098036484771051</v>
      </c>
      <c r="L329">
        <f t="shared" si="53"/>
        <v>1.6817928305074288</v>
      </c>
      <c r="M329">
        <f t="shared" si="54"/>
        <v>1.5098036484771051</v>
      </c>
      <c r="N329">
        <f t="shared" si="55"/>
        <v>1.6817928305074288</v>
      </c>
      <c r="O329">
        <f>VLOOKUP(A329,site_data_desc!$A$2:$M$380,3,0)</f>
        <v>0</v>
      </c>
      <c r="P329">
        <f>VLOOKUP(A329,site_data_desc!$A$2:$M$380,4,0)</f>
        <v>0.28421798999999998</v>
      </c>
      <c r="Q329">
        <f>VLOOKUP(A329,site_data_desc!$A$2:$M$380,5,0)</f>
        <v>151.797</v>
      </c>
      <c r="R329">
        <f>VLOOKUP(A329,site_data_desc!$A$2:$M$380,6,0)</f>
        <v>145.75998999999999</v>
      </c>
      <c r="S329">
        <f>VLOOKUP(A329,site_data_desc!$A$2:$M$380,7,0)</f>
        <v>1</v>
      </c>
      <c r="T329">
        <f>VLOOKUP(A329,site_data_desc!$A$2:$M$380,8,0)</f>
        <v>6.6670000000000007E-2</v>
      </c>
      <c r="U329">
        <f>VLOOKUP(A329,site_data_desc!$A$2:$M$380,9,0)</f>
        <v>5.5E-2</v>
      </c>
      <c r="V329">
        <f>VLOOKUP(A329,site_data_desc!$A$2:$M$380,10,0)</f>
        <v>1</v>
      </c>
      <c r="W329">
        <f>VLOOKUP(A329,site_data_desc!$A$2:$M$380,11,0)</f>
        <v>0</v>
      </c>
      <c r="X329">
        <f>VLOOKUP(A329,site_data_desc!$A$2:$M$380,12,0)</f>
        <v>0</v>
      </c>
      <c r="Y329">
        <f>VLOOKUP(A329,site_data_desc!$A$2:$M$380,13,0)</f>
        <v>0</v>
      </c>
      <c r="Z329" s="1">
        <f t="shared" si="56"/>
        <v>0.30424421149125397</v>
      </c>
      <c r="AA329" s="1" t="str">
        <f t="shared" si="57"/>
        <v>26-50% increase</v>
      </c>
      <c r="AB329" s="3">
        <f t="shared" si="58"/>
        <v>2</v>
      </c>
      <c r="AC329">
        <f t="shared" si="59"/>
        <v>1</v>
      </c>
    </row>
    <row r="330" spans="1:29" x14ac:dyDescent="0.3">
      <c r="A330" t="s">
        <v>328</v>
      </c>
      <c r="B330" s="1">
        <f>VLOOKUP(A330,welfare_data!$A$1:$C$379,2,0)</f>
        <v>39599103.649159998</v>
      </c>
      <c r="C330" s="1">
        <f>VLOOKUP(A330,welfare_data!$A$1:$C$379,3,0)</f>
        <v>50488389.345509999</v>
      </c>
      <c r="D330" t="s">
        <v>379</v>
      </c>
      <c r="E330">
        <v>17.170000000000002</v>
      </c>
      <c r="F330">
        <v>61.718000000000004</v>
      </c>
      <c r="G330" t="str">
        <f t="shared" si="50"/>
        <v>30,000,000 - 70,000,000</v>
      </c>
      <c r="H330" t="str">
        <f t="shared" si="50"/>
        <v>30,000,000 - 70,000,000</v>
      </c>
      <c r="I330">
        <f t="shared" si="51"/>
        <v>5</v>
      </c>
      <c r="J330">
        <f t="shared" si="51"/>
        <v>5</v>
      </c>
      <c r="K330">
        <f t="shared" si="52"/>
        <v>1.9870133464215782</v>
      </c>
      <c r="L330">
        <f t="shared" si="53"/>
        <v>2.3784142300054416</v>
      </c>
      <c r="M330">
        <f t="shared" si="54"/>
        <v>1.9870133464215782</v>
      </c>
      <c r="N330">
        <f t="shared" si="55"/>
        <v>2.3784142300054416</v>
      </c>
      <c r="O330">
        <f>VLOOKUP(A330,site_data_desc!$A$2:$M$380,3,0)</f>
        <v>0</v>
      </c>
      <c r="P330">
        <f>VLOOKUP(A330,site_data_desc!$A$2:$M$380,4,0)</f>
        <v>0.122381</v>
      </c>
      <c r="Q330">
        <f>VLOOKUP(A330,site_data_desc!$A$2:$M$380,5,0)</f>
        <v>136.14599999999999</v>
      </c>
      <c r="R330">
        <f>VLOOKUP(A330,site_data_desc!$A$2:$M$380,6,0)</f>
        <v>72.037598000000003</v>
      </c>
      <c r="S330">
        <f>VLOOKUP(A330,site_data_desc!$A$2:$M$380,7,0)</f>
        <v>1</v>
      </c>
      <c r="T330">
        <f>VLOOKUP(A330,site_data_desc!$A$2:$M$380,8,0)</f>
        <v>0.05</v>
      </c>
      <c r="U330">
        <f>VLOOKUP(A330,site_data_desc!$A$2:$M$380,9,0)</f>
        <v>0.05</v>
      </c>
      <c r="V330">
        <f>VLOOKUP(A330,site_data_desc!$A$2:$M$380,10,0)</f>
        <v>1</v>
      </c>
      <c r="W330">
        <f>VLOOKUP(A330,site_data_desc!$A$2:$M$380,11,0)</f>
        <v>0</v>
      </c>
      <c r="X330">
        <f>VLOOKUP(A330,site_data_desc!$A$2:$M$380,12,0)</f>
        <v>0</v>
      </c>
      <c r="Y330">
        <f>VLOOKUP(A330,site_data_desc!$A$2:$M$380,13,0)</f>
        <v>0</v>
      </c>
      <c r="Z330" s="1">
        <f t="shared" si="56"/>
        <v>0.27498818642024975</v>
      </c>
      <c r="AA330" s="1" t="str">
        <f t="shared" si="57"/>
        <v>26-50% increase</v>
      </c>
      <c r="AB330" s="3">
        <f t="shared" si="58"/>
        <v>2</v>
      </c>
      <c r="AC330">
        <f t="shared" si="59"/>
        <v>1</v>
      </c>
    </row>
    <row r="331" spans="1:29" x14ac:dyDescent="0.3">
      <c r="A331" t="s">
        <v>329</v>
      </c>
      <c r="B331" s="1">
        <f>VLOOKUP(A331,welfare_data!$A$1:$C$379,2,0)</f>
        <v>11689461.689999999</v>
      </c>
      <c r="C331" s="1">
        <f>VLOOKUP(A331,welfare_data!$A$1:$C$379,3,0)</f>
        <v>15824278.212950001</v>
      </c>
      <c r="D331" t="s">
        <v>379</v>
      </c>
      <c r="E331">
        <v>17.509</v>
      </c>
      <c r="F331">
        <v>62.363</v>
      </c>
      <c r="G331" t="str">
        <f t="shared" si="50"/>
        <v>10,000,000 - 30,000,000</v>
      </c>
      <c r="H331" t="str">
        <f t="shared" si="50"/>
        <v>10,000,000 - 30,000,000</v>
      </c>
      <c r="I331">
        <f t="shared" si="51"/>
        <v>4</v>
      </c>
      <c r="J331">
        <f t="shared" si="51"/>
        <v>4</v>
      </c>
      <c r="K331">
        <f t="shared" si="52"/>
        <v>1.7320508075688776</v>
      </c>
      <c r="L331">
        <f t="shared" si="53"/>
        <v>1.9999999999999996</v>
      </c>
      <c r="M331">
        <f t="shared" si="54"/>
        <v>1.7320508075688776</v>
      </c>
      <c r="N331">
        <f t="shared" si="55"/>
        <v>1.9999999999999996</v>
      </c>
      <c r="O331">
        <f>VLOOKUP(A331,site_data_desc!$A$2:$M$380,3,0)</f>
        <v>0</v>
      </c>
      <c r="P331">
        <f>VLOOKUP(A331,site_data_desc!$A$2:$M$380,4,0)</f>
        <v>8.9957603999999997E-2</v>
      </c>
      <c r="Q331">
        <f>VLOOKUP(A331,site_data_desc!$A$2:$M$380,5,0)</f>
        <v>86.246696</v>
      </c>
      <c r="R331">
        <f>VLOOKUP(A331,site_data_desc!$A$2:$M$380,6,0)</f>
        <v>212.65299999999999</v>
      </c>
      <c r="S331">
        <f>VLOOKUP(A331,site_data_desc!$A$2:$M$380,7,0)</f>
        <v>2</v>
      </c>
      <c r="T331">
        <f>VLOOKUP(A331,site_data_desc!$A$2:$M$380,8,0)</f>
        <v>7.4999999999999997E-2</v>
      </c>
      <c r="U331">
        <f>VLOOKUP(A331,site_data_desc!$A$2:$M$380,9,0)</f>
        <v>0.05</v>
      </c>
      <c r="V331">
        <f>VLOOKUP(A331,site_data_desc!$A$2:$M$380,10,0)</f>
        <v>0</v>
      </c>
      <c r="W331">
        <f>VLOOKUP(A331,site_data_desc!$A$2:$M$380,11,0)</f>
        <v>1</v>
      </c>
      <c r="X331">
        <f>VLOOKUP(A331,site_data_desc!$A$2:$M$380,12,0)</f>
        <v>0</v>
      </c>
      <c r="Y331">
        <f>VLOOKUP(A331,site_data_desc!$A$2:$M$380,13,0)</f>
        <v>0</v>
      </c>
      <c r="Z331" s="1">
        <f t="shared" si="56"/>
        <v>0.35372172240294164</v>
      </c>
      <c r="AA331" s="1" t="str">
        <f t="shared" si="57"/>
        <v>26-50% increase</v>
      </c>
      <c r="AB331" s="3">
        <f t="shared" si="58"/>
        <v>2</v>
      </c>
      <c r="AC331">
        <f t="shared" si="59"/>
        <v>0</v>
      </c>
    </row>
    <row r="332" spans="1:29" x14ac:dyDescent="0.3">
      <c r="A332" t="s">
        <v>330</v>
      </c>
      <c r="B332" s="1">
        <f>VLOOKUP(A332,welfare_data!$A$1:$C$379,2,0)</f>
        <v>2764248.443488</v>
      </c>
      <c r="C332" s="1">
        <f>VLOOKUP(A332,welfare_data!$A$1:$C$379,3,0)</f>
        <v>3534948.178665</v>
      </c>
      <c r="D332" t="s">
        <v>379</v>
      </c>
      <c r="E332">
        <v>18.178999999999899</v>
      </c>
      <c r="F332">
        <v>62.826999999999899</v>
      </c>
      <c r="G332" t="str">
        <f t="shared" si="50"/>
        <v>1,000,000 - 3,000,000</v>
      </c>
      <c r="H332" t="str">
        <f t="shared" si="50"/>
        <v>3,000,000 - 10,000,000</v>
      </c>
      <c r="I332">
        <f t="shared" si="51"/>
        <v>2</v>
      </c>
      <c r="J332">
        <f t="shared" si="51"/>
        <v>3</v>
      </c>
      <c r="K332">
        <f t="shared" si="52"/>
        <v>1.3160740129524926</v>
      </c>
      <c r="L332">
        <f t="shared" si="53"/>
        <v>1.4142135623730949</v>
      </c>
      <c r="M332">
        <f t="shared" si="54"/>
        <v>1.5098036484771051</v>
      </c>
      <c r="N332">
        <f t="shared" si="55"/>
        <v>1.6817928305074288</v>
      </c>
      <c r="O332">
        <f>VLOOKUP(A332,site_data_desc!$A$2:$M$380,3,0)</f>
        <v>0</v>
      </c>
      <c r="P332">
        <f>VLOOKUP(A332,site_data_desc!$A$2:$M$380,4,0)</f>
        <v>3.0961899999999996E-4</v>
      </c>
      <c r="Q332">
        <f>VLOOKUP(A332,site_data_desc!$A$2:$M$380,5,0)</f>
        <v>0.16745299999999999</v>
      </c>
      <c r="R332">
        <f>VLOOKUP(A332,site_data_desc!$A$2:$M$380,6,0)</f>
        <v>0.42428399999999999</v>
      </c>
      <c r="S332">
        <f>VLOOKUP(A332,site_data_desc!$A$2:$M$380,7,0)</f>
        <v>1</v>
      </c>
      <c r="T332">
        <f>VLOOKUP(A332,site_data_desc!$A$2:$M$380,8,0)</f>
        <v>0.05</v>
      </c>
      <c r="U332">
        <f>VLOOKUP(A332,site_data_desc!$A$2:$M$380,9,0)</f>
        <v>0.05</v>
      </c>
      <c r="V332">
        <f>VLOOKUP(A332,site_data_desc!$A$2:$M$380,10,0)</f>
        <v>1</v>
      </c>
      <c r="W332">
        <f>VLOOKUP(A332,site_data_desc!$A$2:$M$380,11,0)</f>
        <v>0</v>
      </c>
      <c r="X332">
        <f>VLOOKUP(A332,site_data_desc!$A$2:$M$380,12,0)</f>
        <v>0</v>
      </c>
      <c r="Y332">
        <f>VLOOKUP(A332,site_data_desc!$A$2:$M$380,13,0)</f>
        <v>0</v>
      </c>
      <c r="Z332" s="1">
        <f t="shared" si="56"/>
        <v>0.27880986493547999</v>
      </c>
      <c r="AA332" s="1" t="str">
        <f t="shared" si="57"/>
        <v>26-50% increase</v>
      </c>
      <c r="AB332" s="3">
        <f t="shared" si="58"/>
        <v>2</v>
      </c>
      <c r="AC332">
        <f t="shared" si="59"/>
        <v>1</v>
      </c>
    </row>
    <row r="333" spans="1:29" x14ac:dyDescent="0.3">
      <c r="A333" t="s">
        <v>331</v>
      </c>
      <c r="B333" s="1">
        <f>VLOOKUP(A333,welfare_data!$A$1:$C$379,2,0)</f>
        <v>1969698.1331239999</v>
      </c>
      <c r="C333" s="1">
        <f>VLOOKUP(A333,welfare_data!$A$1:$C$379,3,0)</f>
        <v>4911857.8085289998</v>
      </c>
      <c r="D333" t="s">
        <v>379</v>
      </c>
      <c r="E333">
        <v>20.1299999999999</v>
      </c>
      <c r="F333">
        <v>63.655999999999899</v>
      </c>
      <c r="G333" t="str">
        <f t="shared" si="50"/>
        <v>1,000,000 - 3,000,000</v>
      </c>
      <c r="H333" t="str">
        <f t="shared" si="50"/>
        <v>3,000,000 - 10,000,000</v>
      </c>
      <c r="I333">
        <f t="shared" si="51"/>
        <v>2</v>
      </c>
      <c r="J333">
        <f t="shared" si="51"/>
        <v>3</v>
      </c>
      <c r="K333">
        <f t="shared" si="52"/>
        <v>1.3160740129524926</v>
      </c>
      <c r="L333">
        <f t="shared" si="53"/>
        <v>1.4142135623730949</v>
      </c>
      <c r="M333">
        <f t="shared" si="54"/>
        <v>1.5098036484771051</v>
      </c>
      <c r="N333">
        <f t="shared" si="55"/>
        <v>1.6817928305074288</v>
      </c>
      <c r="O333">
        <f>VLOOKUP(A333,site_data_desc!$A$2:$M$380,3,0)</f>
        <v>0</v>
      </c>
      <c r="P333">
        <f>VLOOKUP(A333,site_data_desc!$A$2:$M$380,4,0)</f>
        <v>6.8074402000000006E-2</v>
      </c>
      <c r="Q333">
        <f>VLOOKUP(A333,site_data_desc!$A$2:$M$380,5,0)</f>
        <v>23.510598999999999</v>
      </c>
      <c r="R333">
        <f>VLOOKUP(A333,site_data_desc!$A$2:$M$380,6,0)</f>
        <v>24.528600999999998</v>
      </c>
      <c r="S333">
        <f>VLOOKUP(A333,site_data_desc!$A$2:$M$380,7,0)</f>
        <v>1</v>
      </c>
      <c r="T333">
        <f>VLOOKUP(A333,site_data_desc!$A$2:$M$380,8,0)</f>
        <v>0.05</v>
      </c>
      <c r="U333">
        <f>VLOOKUP(A333,site_data_desc!$A$2:$M$380,9,0)</f>
        <v>0.05</v>
      </c>
      <c r="V333">
        <f>VLOOKUP(A333,site_data_desc!$A$2:$M$380,10,0)</f>
        <v>1</v>
      </c>
      <c r="W333">
        <f>VLOOKUP(A333,site_data_desc!$A$2:$M$380,11,0)</f>
        <v>0</v>
      </c>
      <c r="X333">
        <f>VLOOKUP(A333,site_data_desc!$A$2:$M$380,12,0)</f>
        <v>0</v>
      </c>
      <c r="Y333">
        <f>VLOOKUP(A333,site_data_desc!$A$2:$M$380,13,0)</f>
        <v>0</v>
      </c>
      <c r="Z333" s="1">
        <f t="shared" si="56"/>
        <v>1.4937109529258916</v>
      </c>
      <c r="AA333" s="1" t="str">
        <f t="shared" si="57"/>
        <v>over 125% increase</v>
      </c>
      <c r="AB333" s="3">
        <f t="shared" si="58"/>
        <v>6</v>
      </c>
      <c r="AC333">
        <f t="shared" si="59"/>
        <v>1</v>
      </c>
    </row>
    <row r="334" spans="1:29" x14ac:dyDescent="0.3">
      <c r="A334" t="s">
        <v>332</v>
      </c>
      <c r="B334" s="1">
        <f>VLOOKUP(A334,welfare_data!$A$1:$C$379,2,0)</f>
        <v>366360.46109449997</v>
      </c>
      <c r="C334" s="1">
        <f>VLOOKUP(A334,welfare_data!$A$1:$C$379,3,0)</f>
        <v>465546.65269010002</v>
      </c>
      <c r="D334" t="s">
        <v>379</v>
      </c>
      <c r="E334">
        <v>20.093</v>
      </c>
      <c r="F334">
        <v>63.661000000000001</v>
      </c>
      <c r="G334" t="str">
        <f t="shared" si="50"/>
        <v>&lt; 1 million</v>
      </c>
      <c r="H334" t="str">
        <f t="shared" si="50"/>
        <v>&lt; 1 million</v>
      </c>
      <c r="I334">
        <f t="shared" si="51"/>
        <v>1</v>
      </c>
      <c r="J334">
        <f t="shared" si="51"/>
        <v>1</v>
      </c>
      <c r="K334">
        <f t="shared" si="52"/>
        <v>1.1472026904398771</v>
      </c>
      <c r="L334">
        <f t="shared" si="53"/>
        <v>1.189207115002721</v>
      </c>
      <c r="M334">
        <f t="shared" si="54"/>
        <v>1.1472026904398771</v>
      </c>
      <c r="N334">
        <f t="shared" si="55"/>
        <v>1.189207115002721</v>
      </c>
      <c r="O334">
        <f>VLOOKUP(A334,site_data_desc!$A$2:$M$380,3,0)</f>
        <v>0</v>
      </c>
      <c r="P334">
        <f>VLOOKUP(A334,site_data_desc!$A$2:$M$380,4,0)</f>
        <v>6.1680301999999999E-2</v>
      </c>
      <c r="Q334">
        <f>VLOOKUP(A334,site_data_desc!$A$2:$M$380,5,0)</f>
        <v>44.787201000000003</v>
      </c>
      <c r="R334">
        <f>VLOOKUP(A334,site_data_desc!$A$2:$M$380,6,0)</f>
        <v>24.628699999999998</v>
      </c>
      <c r="S334">
        <f>VLOOKUP(A334,site_data_desc!$A$2:$M$380,7,0)</f>
        <v>1</v>
      </c>
      <c r="T334">
        <f>VLOOKUP(A334,site_data_desc!$A$2:$M$380,8,0)</f>
        <v>0.05</v>
      </c>
      <c r="U334">
        <f>VLOOKUP(A334,site_data_desc!$A$2:$M$380,9,0)</f>
        <v>0.05</v>
      </c>
      <c r="V334">
        <f>VLOOKUP(A334,site_data_desc!$A$2:$M$380,10,0)</f>
        <v>1</v>
      </c>
      <c r="W334">
        <f>VLOOKUP(A334,site_data_desc!$A$2:$M$380,11,0)</f>
        <v>0</v>
      </c>
      <c r="X334">
        <f>VLOOKUP(A334,site_data_desc!$A$2:$M$380,12,0)</f>
        <v>0</v>
      </c>
      <c r="Y334">
        <f>VLOOKUP(A334,site_data_desc!$A$2:$M$380,13,0)</f>
        <v>0</v>
      </c>
      <c r="Z334" s="1">
        <f t="shared" si="56"/>
        <v>0.27073388678265609</v>
      </c>
      <c r="AA334" s="1" t="str">
        <f t="shared" si="57"/>
        <v>26-50% increase</v>
      </c>
      <c r="AB334" s="3">
        <f t="shared" si="58"/>
        <v>2</v>
      </c>
      <c r="AC334">
        <f t="shared" si="59"/>
        <v>1</v>
      </c>
    </row>
    <row r="335" spans="1:29" x14ac:dyDescent="0.3">
      <c r="A335" t="s">
        <v>333</v>
      </c>
      <c r="B335" s="1">
        <f>VLOOKUP(A335,welfare_data!$A$1:$C$379,2,0)</f>
        <v>10984119.77562</v>
      </c>
      <c r="C335" s="1">
        <f>VLOOKUP(A335,welfare_data!$A$1:$C$379,3,0)</f>
        <v>13999456.72363</v>
      </c>
      <c r="D335" t="s">
        <v>379</v>
      </c>
      <c r="E335">
        <v>22.603000000000002</v>
      </c>
      <c r="F335">
        <v>65.796999999999898</v>
      </c>
      <c r="G335" t="str">
        <f t="shared" si="50"/>
        <v>10,000,000 - 30,000,000</v>
      </c>
      <c r="H335" t="str">
        <f t="shared" si="50"/>
        <v>10,000,000 - 30,000,000</v>
      </c>
      <c r="I335">
        <f t="shared" si="51"/>
        <v>4</v>
      </c>
      <c r="J335">
        <f t="shared" si="51"/>
        <v>4</v>
      </c>
      <c r="K335">
        <f t="shared" si="52"/>
        <v>1.7320508075688776</v>
      </c>
      <c r="L335">
        <f t="shared" si="53"/>
        <v>1.9999999999999996</v>
      </c>
      <c r="M335">
        <f t="shared" si="54"/>
        <v>1.7320508075688776</v>
      </c>
      <c r="N335">
        <f t="shared" si="55"/>
        <v>1.9999999999999996</v>
      </c>
      <c r="O335">
        <f>VLOOKUP(A335,site_data_desc!$A$2:$M$380,3,0)</f>
        <v>0</v>
      </c>
      <c r="P335">
        <f>VLOOKUP(A335,site_data_desc!$A$2:$M$380,4,0)</f>
        <v>1E-3</v>
      </c>
      <c r="Q335">
        <f>VLOOKUP(A335,site_data_desc!$A$2:$M$380,5,0)</f>
        <v>1.1895</v>
      </c>
      <c r="R335">
        <f>VLOOKUP(A335,site_data_desc!$A$2:$M$380,6,0)</f>
        <v>8.2605400000000007</v>
      </c>
      <c r="S335">
        <f>VLOOKUP(A335,site_data_desc!$A$2:$M$380,7,0)</f>
        <v>1</v>
      </c>
      <c r="T335">
        <f>VLOOKUP(A335,site_data_desc!$A$2:$M$380,8,0)</f>
        <v>8.0000000000000002E-3</v>
      </c>
      <c r="U335">
        <f>VLOOKUP(A335,site_data_desc!$A$2:$M$380,9,0)</f>
        <v>5.3299999999999997E-3</v>
      </c>
      <c r="V335">
        <f>VLOOKUP(A335,site_data_desc!$A$2:$M$380,10,0)</f>
        <v>1</v>
      </c>
      <c r="W335">
        <f>VLOOKUP(A335,site_data_desc!$A$2:$M$380,11,0)</f>
        <v>0</v>
      </c>
      <c r="X335">
        <f>VLOOKUP(A335,site_data_desc!$A$2:$M$380,12,0)</f>
        <v>0</v>
      </c>
      <c r="Y335">
        <f>VLOOKUP(A335,site_data_desc!$A$2:$M$380,13,0)</f>
        <v>0</v>
      </c>
      <c r="Z335" s="1">
        <f t="shared" si="56"/>
        <v>0.27451785027897679</v>
      </c>
      <c r="AA335" s="1" t="str">
        <f t="shared" si="57"/>
        <v>26-50% increase</v>
      </c>
      <c r="AB335" s="3">
        <f t="shared" si="58"/>
        <v>2</v>
      </c>
      <c r="AC335">
        <f t="shared" si="59"/>
        <v>1</v>
      </c>
    </row>
    <row r="336" spans="1:29" x14ac:dyDescent="0.3">
      <c r="A336" t="s">
        <v>334</v>
      </c>
      <c r="B336" s="1">
        <f>VLOOKUP(A336,welfare_data!$A$1:$C$379,2,0)</f>
        <v>20261316.460870001</v>
      </c>
      <c r="C336" s="1">
        <f>VLOOKUP(A336,welfare_data!$A$1:$C$379,3,0)</f>
        <v>25832067.494580001</v>
      </c>
      <c r="D336" t="s">
        <v>379</v>
      </c>
      <c r="E336">
        <v>22.2289999999999</v>
      </c>
      <c r="F336">
        <v>65.537000000000006</v>
      </c>
      <c r="G336" t="str">
        <f t="shared" si="50"/>
        <v>10,000,000 - 30,000,000</v>
      </c>
      <c r="H336" t="str">
        <f t="shared" si="50"/>
        <v>10,000,000 - 30,000,000</v>
      </c>
      <c r="I336">
        <f t="shared" si="51"/>
        <v>4</v>
      </c>
      <c r="J336">
        <f t="shared" si="51"/>
        <v>4</v>
      </c>
      <c r="K336">
        <f t="shared" si="52"/>
        <v>1.7320508075688776</v>
      </c>
      <c r="L336">
        <f t="shared" si="53"/>
        <v>1.9999999999999996</v>
      </c>
      <c r="M336">
        <f t="shared" si="54"/>
        <v>1.7320508075688776</v>
      </c>
      <c r="N336">
        <f t="shared" si="55"/>
        <v>1.9999999999999996</v>
      </c>
      <c r="O336">
        <f>VLOOKUP(A336,site_data_desc!$A$2:$M$380,3,0)</f>
        <v>0</v>
      </c>
      <c r="P336">
        <f>VLOOKUP(A336,site_data_desc!$A$2:$M$380,4,0)</f>
        <v>0.12880701</v>
      </c>
      <c r="Q336">
        <f>VLOOKUP(A336,site_data_desc!$A$2:$M$380,5,0)</f>
        <v>248.34299999999999</v>
      </c>
      <c r="R336">
        <f>VLOOKUP(A336,site_data_desc!$A$2:$M$380,6,0)</f>
        <v>234.05099000000001</v>
      </c>
      <c r="S336">
        <f>VLOOKUP(A336,site_data_desc!$A$2:$M$380,7,0)</f>
        <v>1</v>
      </c>
      <c r="T336">
        <f>VLOOKUP(A336,site_data_desc!$A$2:$M$380,8,0)</f>
        <v>2.3329999999999997E-2</v>
      </c>
      <c r="U336">
        <f>VLOOKUP(A336,site_data_desc!$A$2:$M$380,9,0)</f>
        <v>4.6699999999999997E-3</v>
      </c>
      <c r="V336">
        <f>VLOOKUP(A336,site_data_desc!$A$2:$M$380,10,0)</f>
        <v>1</v>
      </c>
      <c r="W336">
        <f>VLOOKUP(A336,site_data_desc!$A$2:$M$380,11,0)</f>
        <v>0</v>
      </c>
      <c r="X336">
        <f>VLOOKUP(A336,site_data_desc!$A$2:$M$380,12,0)</f>
        <v>0</v>
      </c>
      <c r="Y336">
        <f>VLOOKUP(A336,site_data_desc!$A$2:$M$380,13,0)</f>
        <v>0</v>
      </c>
      <c r="Z336" s="1">
        <f t="shared" si="56"/>
        <v>0.27494516678956193</v>
      </c>
      <c r="AA336" s="1" t="str">
        <f t="shared" si="57"/>
        <v>26-50% increase</v>
      </c>
      <c r="AB336" s="3">
        <f t="shared" si="58"/>
        <v>2</v>
      </c>
      <c r="AC336">
        <f t="shared" si="59"/>
        <v>1</v>
      </c>
    </row>
    <row r="337" spans="1:29" x14ac:dyDescent="0.3">
      <c r="A337" t="s">
        <v>335</v>
      </c>
      <c r="B337" s="1">
        <f>VLOOKUP(A337,welfare_data!$A$1:$C$379,2,0)</f>
        <v>5823617.3418260003</v>
      </c>
      <c r="C337" s="1">
        <f>VLOOKUP(A337,welfare_data!$A$1:$C$379,3,0)</f>
        <v>7450748.6163670002</v>
      </c>
      <c r="D337" t="s">
        <v>379</v>
      </c>
      <c r="E337">
        <v>21.5369999999999</v>
      </c>
      <c r="F337">
        <v>65.227999999999895</v>
      </c>
      <c r="G337" t="str">
        <f t="shared" si="50"/>
        <v>3,000,000 - 10,000,000</v>
      </c>
      <c r="H337" t="str">
        <f t="shared" si="50"/>
        <v>3,000,000 - 10,000,000</v>
      </c>
      <c r="I337">
        <f t="shared" si="51"/>
        <v>3</v>
      </c>
      <c r="J337">
        <f t="shared" si="51"/>
        <v>3</v>
      </c>
      <c r="K337">
        <f t="shared" si="52"/>
        <v>1.5098036484771051</v>
      </c>
      <c r="L337">
        <f t="shared" si="53"/>
        <v>1.6817928305074288</v>
      </c>
      <c r="M337">
        <f t="shared" si="54"/>
        <v>1.5098036484771051</v>
      </c>
      <c r="N337">
        <f t="shared" si="55"/>
        <v>1.6817928305074288</v>
      </c>
      <c r="O337">
        <f>VLOOKUP(A337,site_data_desc!$A$2:$M$380,3,0)</f>
        <v>0</v>
      </c>
      <c r="P337">
        <f>VLOOKUP(A337,site_data_desc!$A$2:$M$380,4,0)</f>
        <v>8.5978297999999998E-3</v>
      </c>
      <c r="Q337">
        <f>VLOOKUP(A337,site_data_desc!$A$2:$M$380,5,0)</f>
        <v>25.570900000000002</v>
      </c>
      <c r="R337">
        <f>VLOOKUP(A337,site_data_desc!$A$2:$M$380,6,0)</f>
        <v>54.762599999999999</v>
      </c>
      <c r="S337">
        <f>VLOOKUP(A337,site_data_desc!$A$2:$M$380,7,0)</f>
        <v>2</v>
      </c>
      <c r="T337">
        <f>VLOOKUP(A337,site_data_desc!$A$2:$M$380,8,0)</f>
        <v>4.3249999999999997E-2</v>
      </c>
      <c r="U337">
        <f>VLOOKUP(A337,site_data_desc!$A$2:$M$380,9,0)</f>
        <v>9.2499999999999995E-3</v>
      </c>
      <c r="V337">
        <f>VLOOKUP(A337,site_data_desc!$A$2:$M$380,10,0)</f>
        <v>0</v>
      </c>
      <c r="W337">
        <f>VLOOKUP(A337,site_data_desc!$A$2:$M$380,11,0)</f>
        <v>1</v>
      </c>
      <c r="X337">
        <f>VLOOKUP(A337,site_data_desc!$A$2:$M$380,12,0)</f>
        <v>0</v>
      </c>
      <c r="Y337">
        <f>VLOOKUP(A337,site_data_desc!$A$2:$M$380,13,0)</f>
        <v>0</v>
      </c>
      <c r="Z337" s="1">
        <f t="shared" si="56"/>
        <v>0.27940216175515603</v>
      </c>
      <c r="AA337" s="1" t="str">
        <f t="shared" si="57"/>
        <v>26-50% increase</v>
      </c>
      <c r="AB337" s="3">
        <f t="shared" si="58"/>
        <v>2</v>
      </c>
      <c r="AC337">
        <f t="shared" si="59"/>
        <v>0</v>
      </c>
    </row>
    <row r="338" spans="1:29" x14ac:dyDescent="0.3">
      <c r="A338" t="s">
        <v>336</v>
      </c>
      <c r="B338" s="1">
        <f>VLOOKUP(A338,welfare_data!$A$1:$C$379,2,0)</f>
        <v>4682305.2277180003</v>
      </c>
      <c r="C338" s="1">
        <f>VLOOKUP(A338,welfare_data!$A$1:$C$379,3,0)</f>
        <v>5989800.1120290002</v>
      </c>
      <c r="D338" t="s">
        <v>379</v>
      </c>
      <c r="E338">
        <v>21.591000000000001</v>
      </c>
      <c r="F338">
        <v>65.242999999999896</v>
      </c>
      <c r="G338" t="str">
        <f t="shared" si="50"/>
        <v>3,000,000 - 10,000,000</v>
      </c>
      <c r="H338" t="str">
        <f t="shared" si="50"/>
        <v>3,000,000 - 10,000,000</v>
      </c>
      <c r="I338">
        <f t="shared" si="51"/>
        <v>3</v>
      </c>
      <c r="J338">
        <f t="shared" si="51"/>
        <v>3</v>
      </c>
      <c r="K338">
        <f t="shared" si="52"/>
        <v>1.5098036484771051</v>
      </c>
      <c r="L338">
        <f t="shared" si="53"/>
        <v>1.6817928305074288</v>
      </c>
      <c r="M338">
        <f t="shared" si="54"/>
        <v>1.5098036484771051</v>
      </c>
      <c r="N338">
        <f t="shared" si="55"/>
        <v>1.6817928305074288</v>
      </c>
      <c r="O338">
        <f>VLOOKUP(A338,site_data_desc!$A$2:$M$380,3,0)</f>
        <v>0</v>
      </c>
      <c r="P338">
        <f>VLOOKUP(A338,site_data_desc!$A$2:$M$380,4,0)</f>
        <v>3.1049900000000002E-2</v>
      </c>
      <c r="Q338">
        <f>VLOOKUP(A338,site_data_desc!$A$2:$M$380,5,0)</f>
        <v>30.852599999999999</v>
      </c>
      <c r="R338">
        <f>VLOOKUP(A338,site_data_desc!$A$2:$M$380,6,0)</f>
        <v>51.001099000000004</v>
      </c>
      <c r="S338">
        <f>VLOOKUP(A338,site_data_desc!$A$2:$M$380,7,0)</f>
        <v>1</v>
      </c>
      <c r="T338">
        <f>VLOOKUP(A338,site_data_desc!$A$2:$M$380,8,0)</f>
        <v>5.2330000000000002E-2</v>
      </c>
      <c r="U338">
        <f>VLOOKUP(A338,site_data_desc!$A$2:$M$380,9,0)</f>
        <v>8.6700000000000006E-3</v>
      </c>
      <c r="V338">
        <f>VLOOKUP(A338,site_data_desc!$A$2:$M$380,10,0)</f>
        <v>1</v>
      </c>
      <c r="W338">
        <f>VLOOKUP(A338,site_data_desc!$A$2:$M$380,11,0)</f>
        <v>0</v>
      </c>
      <c r="X338">
        <f>VLOOKUP(A338,site_data_desc!$A$2:$M$380,12,0)</f>
        <v>0</v>
      </c>
      <c r="Y338">
        <f>VLOOKUP(A338,site_data_desc!$A$2:$M$380,13,0)</f>
        <v>0</v>
      </c>
      <c r="Z338" s="1">
        <f t="shared" si="56"/>
        <v>0.27924170269186604</v>
      </c>
      <c r="AA338" s="1" t="str">
        <f t="shared" si="57"/>
        <v>26-50% increase</v>
      </c>
      <c r="AB338" s="3">
        <f t="shared" si="58"/>
        <v>2</v>
      </c>
      <c r="AC338">
        <f t="shared" si="59"/>
        <v>1</v>
      </c>
    </row>
    <row r="339" spans="1:29" x14ac:dyDescent="0.3">
      <c r="A339" t="s">
        <v>337</v>
      </c>
      <c r="B339" s="1">
        <f>VLOOKUP(A339,welfare_data!$A$1:$C$379,2,0)</f>
        <v>2554165.9438789999</v>
      </c>
      <c r="C339" s="1">
        <f>VLOOKUP(A339,welfare_data!$A$1:$C$379,3,0)</f>
        <v>3256222.8185760002</v>
      </c>
      <c r="D339" t="s">
        <v>379</v>
      </c>
      <c r="E339">
        <v>16.622</v>
      </c>
      <c r="F339">
        <v>56.502000000000002</v>
      </c>
      <c r="G339" t="str">
        <f t="shared" si="50"/>
        <v>1,000,000 - 3,000,000</v>
      </c>
      <c r="H339" t="str">
        <f t="shared" si="50"/>
        <v>3,000,000 - 10,000,000</v>
      </c>
      <c r="I339">
        <f t="shared" si="51"/>
        <v>2</v>
      </c>
      <c r="J339">
        <f t="shared" si="51"/>
        <v>3</v>
      </c>
      <c r="K339">
        <f t="shared" si="52"/>
        <v>1.3160740129524926</v>
      </c>
      <c r="L339">
        <f t="shared" si="53"/>
        <v>1.4142135623730949</v>
      </c>
      <c r="M339">
        <f t="shared" si="54"/>
        <v>1.5098036484771051</v>
      </c>
      <c r="N339">
        <f t="shared" si="55"/>
        <v>1.6817928305074288</v>
      </c>
      <c r="O339">
        <f>VLOOKUP(A339,site_data_desc!$A$2:$M$380,3,0)</f>
        <v>0</v>
      </c>
      <c r="P339">
        <f>VLOOKUP(A339,site_data_desc!$A$2:$M$380,4,0)</f>
        <v>1.21309E-2</v>
      </c>
      <c r="Q339">
        <f>VLOOKUP(A339,site_data_desc!$A$2:$M$380,5,0)</f>
        <v>7.6001500999999996</v>
      </c>
      <c r="R339">
        <f>VLOOKUP(A339,site_data_desc!$A$2:$M$380,6,0)</f>
        <v>5.9025401999999998</v>
      </c>
      <c r="S339">
        <f>VLOOKUP(A339,site_data_desc!$A$2:$M$380,7,0)</f>
        <v>1</v>
      </c>
      <c r="T339">
        <f>VLOOKUP(A339,site_data_desc!$A$2:$M$380,8,0)</f>
        <v>4.333E-2</v>
      </c>
      <c r="U339">
        <f>VLOOKUP(A339,site_data_desc!$A$2:$M$380,9,0)</f>
        <v>1.333E-2</v>
      </c>
      <c r="V339">
        <f>VLOOKUP(A339,site_data_desc!$A$2:$M$380,10,0)</f>
        <v>1</v>
      </c>
      <c r="W339">
        <f>VLOOKUP(A339,site_data_desc!$A$2:$M$380,11,0)</f>
        <v>0</v>
      </c>
      <c r="X339">
        <f>VLOOKUP(A339,site_data_desc!$A$2:$M$380,12,0)</f>
        <v>0</v>
      </c>
      <c r="Y339">
        <f>VLOOKUP(A339,site_data_desc!$A$2:$M$380,13,0)</f>
        <v>0</v>
      </c>
      <c r="Z339" s="1">
        <f t="shared" si="56"/>
        <v>0.27486736967089531</v>
      </c>
      <c r="AA339" s="1" t="str">
        <f t="shared" si="57"/>
        <v>26-50% increase</v>
      </c>
      <c r="AB339" s="3">
        <f t="shared" si="58"/>
        <v>2</v>
      </c>
      <c r="AC339">
        <f t="shared" si="59"/>
        <v>1</v>
      </c>
    </row>
    <row r="340" spans="1:29" x14ac:dyDescent="0.3">
      <c r="A340" t="s">
        <v>338</v>
      </c>
      <c r="B340" s="1">
        <f>VLOOKUP(A340,welfare_data!$A$1:$C$379,2,0)</f>
        <v>1765616.7041209999</v>
      </c>
      <c r="C340" s="1">
        <f>VLOOKUP(A340,welfare_data!$A$1:$C$379,3,0)</f>
        <v>2251064.354764</v>
      </c>
      <c r="D340" t="s">
        <v>379</v>
      </c>
      <c r="E340">
        <v>16.405000000000001</v>
      </c>
      <c r="F340">
        <v>56.579999999999899</v>
      </c>
      <c r="G340" t="str">
        <f t="shared" si="50"/>
        <v>1,000,000 - 3,000,000</v>
      </c>
      <c r="H340" t="str">
        <f t="shared" si="50"/>
        <v>1,000,000 - 3,000,000</v>
      </c>
      <c r="I340">
        <f t="shared" si="51"/>
        <v>2</v>
      </c>
      <c r="J340">
        <f t="shared" si="51"/>
        <v>2</v>
      </c>
      <c r="K340">
        <f t="shared" si="52"/>
        <v>1.3160740129524926</v>
      </c>
      <c r="L340">
        <f t="shared" si="53"/>
        <v>1.4142135623730949</v>
      </c>
      <c r="M340">
        <f t="shared" si="54"/>
        <v>1.3160740129524926</v>
      </c>
      <c r="N340">
        <f t="shared" si="55"/>
        <v>1.4142135623730949</v>
      </c>
      <c r="O340">
        <f>VLOOKUP(A340,site_data_desc!$A$2:$M$380,3,0)</f>
        <v>0</v>
      </c>
      <c r="P340">
        <f>VLOOKUP(A340,site_data_desc!$A$2:$M$380,4,0)</f>
        <v>9.4954394999999994E-3</v>
      </c>
      <c r="Q340">
        <f>VLOOKUP(A340,site_data_desc!$A$2:$M$380,5,0)</f>
        <v>28.531400999999999</v>
      </c>
      <c r="R340">
        <f>VLOOKUP(A340,site_data_desc!$A$2:$M$380,6,0)</f>
        <v>71.571899000000002</v>
      </c>
      <c r="S340">
        <f>VLOOKUP(A340,site_data_desc!$A$2:$M$380,7,0)</f>
        <v>1</v>
      </c>
      <c r="T340">
        <f>VLOOKUP(A340,site_data_desc!$A$2:$M$380,8,0)</f>
        <v>2.5999999999999999E-2</v>
      </c>
      <c r="U340">
        <f>VLOOKUP(A340,site_data_desc!$A$2:$M$380,9,0)</f>
        <v>1.7999999999999999E-2</v>
      </c>
      <c r="V340">
        <f>VLOOKUP(A340,site_data_desc!$A$2:$M$380,10,0)</f>
        <v>1</v>
      </c>
      <c r="W340">
        <f>VLOOKUP(A340,site_data_desc!$A$2:$M$380,11,0)</f>
        <v>0</v>
      </c>
      <c r="X340">
        <f>VLOOKUP(A340,site_data_desc!$A$2:$M$380,12,0)</f>
        <v>0</v>
      </c>
      <c r="Y340">
        <f>VLOOKUP(A340,site_data_desc!$A$2:$M$380,13,0)</f>
        <v>0</v>
      </c>
      <c r="Z340" s="1">
        <f t="shared" si="56"/>
        <v>0.27494509397761779</v>
      </c>
      <c r="AA340" s="1" t="str">
        <f t="shared" si="57"/>
        <v>26-50% increase</v>
      </c>
      <c r="AB340" s="3">
        <f t="shared" si="58"/>
        <v>2</v>
      </c>
      <c r="AC340">
        <f t="shared" si="59"/>
        <v>1</v>
      </c>
    </row>
    <row r="341" spans="1:29" x14ac:dyDescent="0.3">
      <c r="A341" t="s">
        <v>339</v>
      </c>
      <c r="B341" s="1">
        <f>VLOOKUP(A341,welfare_data!$A$1:$C$379,2,0)</f>
        <v>34086078.194729999</v>
      </c>
      <c r="C341" s="1">
        <f>VLOOKUP(A341,welfare_data!$A$1:$C$379,3,0)</f>
        <v>43519225.203950003</v>
      </c>
      <c r="D341" t="s">
        <v>379</v>
      </c>
      <c r="E341">
        <v>16.462</v>
      </c>
      <c r="F341">
        <v>56.646000000000001</v>
      </c>
      <c r="G341" t="str">
        <f t="shared" si="50"/>
        <v>30,000,000 - 70,000,000</v>
      </c>
      <c r="H341" t="str">
        <f t="shared" si="50"/>
        <v>30,000,000 - 70,000,000</v>
      </c>
      <c r="I341">
        <f t="shared" si="51"/>
        <v>5</v>
      </c>
      <c r="J341">
        <f t="shared" si="51"/>
        <v>5</v>
      </c>
      <c r="K341">
        <f t="shared" si="52"/>
        <v>1.9870133464215782</v>
      </c>
      <c r="L341">
        <f t="shared" si="53"/>
        <v>2.3784142300054416</v>
      </c>
      <c r="M341">
        <f t="shared" si="54"/>
        <v>1.9870133464215782</v>
      </c>
      <c r="N341">
        <f t="shared" si="55"/>
        <v>2.3784142300054416</v>
      </c>
      <c r="O341">
        <f>VLOOKUP(A341,site_data_desc!$A$2:$M$380,3,0)</f>
        <v>0</v>
      </c>
      <c r="P341">
        <f>VLOOKUP(A341,site_data_desc!$A$2:$M$380,4,0)</f>
        <v>0.17970599000000001</v>
      </c>
      <c r="Q341">
        <f>VLOOKUP(A341,site_data_desc!$A$2:$M$380,5,0)</f>
        <v>82.450203000000002</v>
      </c>
      <c r="R341">
        <f>VLOOKUP(A341,site_data_desc!$A$2:$M$380,6,0)</f>
        <v>174.036</v>
      </c>
      <c r="S341">
        <f>VLOOKUP(A341,site_data_desc!$A$2:$M$380,7,0)</f>
        <v>1</v>
      </c>
      <c r="T341">
        <f>VLOOKUP(A341,site_data_desc!$A$2:$M$380,8,0)</f>
        <v>0.03</v>
      </c>
      <c r="U341">
        <f>VLOOKUP(A341,site_data_desc!$A$2:$M$380,9,0)</f>
        <v>0.01</v>
      </c>
      <c r="V341">
        <f>VLOOKUP(A341,site_data_desc!$A$2:$M$380,10,0)</f>
        <v>1</v>
      </c>
      <c r="W341">
        <f>VLOOKUP(A341,site_data_desc!$A$2:$M$380,11,0)</f>
        <v>0</v>
      </c>
      <c r="X341">
        <f>VLOOKUP(A341,site_data_desc!$A$2:$M$380,12,0)</f>
        <v>0</v>
      </c>
      <c r="Y341">
        <f>VLOOKUP(A341,site_data_desc!$A$2:$M$380,13,0)</f>
        <v>0</v>
      </c>
      <c r="Z341" s="1">
        <f t="shared" si="56"/>
        <v>0.27674486209089461</v>
      </c>
      <c r="AA341" s="1" t="str">
        <f t="shared" si="57"/>
        <v>26-50% increase</v>
      </c>
      <c r="AB341" s="3">
        <f t="shared" si="58"/>
        <v>2</v>
      </c>
      <c r="AC341">
        <f t="shared" si="59"/>
        <v>1</v>
      </c>
    </row>
    <row r="342" spans="1:29" x14ac:dyDescent="0.3">
      <c r="A342" t="s">
        <v>340</v>
      </c>
      <c r="B342" s="1">
        <f>VLOOKUP(A342,welfare_data!$A$1:$C$379,2,0)</f>
        <v>8083195.5059219999</v>
      </c>
      <c r="C342" s="1">
        <f>VLOOKUP(A342,welfare_data!$A$1:$C$379,3,0)</f>
        <v>10390021.931910001</v>
      </c>
      <c r="D342" t="s">
        <v>379</v>
      </c>
      <c r="E342">
        <v>16.477</v>
      </c>
      <c r="F342">
        <v>57.277999999999899</v>
      </c>
      <c r="G342" t="str">
        <f t="shared" si="50"/>
        <v>3,000,000 - 10,000,000</v>
      </c>
      <c r="H342" t="str">
        <f t="shared" si="50"/>
        <v>10,000,000 - 30,000,000</v>
      </c>
      <c r="I342">
        <f t="shared" si="51"/>
        <v>3</v>
      </c>
      <c r="J342">
        <f t="shared" si="51"/>
        <v>4</v>
      </c>
      <c r="K342">
        <f t="shared" si="52"/>
        <v>1.5098036484771051</v>
      </c>
      <c r="L342">
        <f t="shared" si="53"/>
        <v>1.6817928305074288</v>
      </c>
      <c r="M342">
        <f t="shared" si="54"/>
        <v>1.7320508075688776</v>
      </c>
      <c r="N342">
        <f t="shared" si="55"/>
        <v>1.9999999999999996</v>
      </c>
      <c r="O342">
        <f>VLOOKUP(A342,site_data_desc!$A$2:$M$380,3,0)</f>
        <v>0</v>
      </c>
      <c r="P342">
        <f>VLOOKUP(A342,site_data_desc!$A$2:$M$380,4,0)</f>
        <v>0.42679001</v>
      </c>
      <c r="Q342">
        <f>VLOOKUP(A342,site_data_desc!$A$2:$M$380,5,0)</f>
        <v>200.75800000000001</v>
      </c>
      <c r="R342">
        <f>VLOOKUP(A342,site_data_desc!$A$2:$M$380,6,0)</f>
        <v>78.201103000000003</v>
      </c>
      <c r="S342">
        <f>VLOOKUP(A342,site_data_desc!$A$2:$M$380,7,0)</f>
        <v>1</v>
      </c>
      <c r="T342">
        <f>VLOOKUP(A342,site_data_desc!$A$2:$M$380,8,0)</f>
        <v>0.02</v>
      </c>
      <c r="U342">
        <f>VLOOKUP(A342,site_data_desc!$A$2:$M$380,9,0)</f>
        <v>0.01</v>
      </c>
      <c r="V342">
        <f>VLOOKUP(A342,site_data_desc!$A$2:$M$380,10,0)</f>
        <v>1</v>
      </c>
      <c r="W342">
        <f>VLOOKUP(A342,site_data_desc!$A$2:$M$380,11,0)</f>
        <v>0</v>
      </c>
      <c r="X342">
        <f>VLOOKUP(A342,site_data_desc!$A$2:$M$380,12,0)</f>
        <v>0</v>
      </c>
      <c r="Y342">
        <f>VLOOKUP(A342,site_data_desc!$A$2:$M$380,13,0)</f>
        <v>0</v>
      </c>
      <c r="Z342" s="1">
        <f t="shared" si="56"/>
        <v>0.28538545483626471</v>
      </c>
      <c r="AA342" s="1" t="str">
        <f t="shared" si="57"/>
        <v>26-50% increase</v>
      </c>
      <c r="AB342" s="3">
        <f t="shared" si="58"/>
        <v>2</v>
      </c>
      <c r="AC342">
        <f t="shared" si="59"/>
        <v>1</v>
      </c>
    </row>
    <row r="343" spans="1:29" x14ac:dyDescent="0.3">
      <c r="A343" t="s">
        <v>341</v>
      </c>
      <c r="B343" s="1">
        <f>VLOOKUP(A343,welfare_data!$A$1:$C$379,2,0)</f>
        <v>6260565.9444089998</v>
      </c>
      <c r="C343" s="1">
        <f>VLOOKUP(A343,welfare_data!$A$1:$C$379,3,0)</f>
        <v>8065723.1517669996</v>
      </c>
      <c r="D343" t="s">
        <v>379</v>
      </c>
      <c r="E343">
        <v>16.690000000000001</v>
      </c>
      <c r="F343">
        <v>57.765000000000001</v>
      </c>
      <c r="G343" t="str">
        <f t="shared" si="50"/>
        <v>3,000,000 - 10,000,000</v>
      </c>
      <c r="H343" t="str">
        <f t="shared" si="50"/>
        <v>3,000,000 - 10,000,000</v>
      </c>
      <c r="I343">
        <f t="shared" si="51"/>
        <v>3</v>
      </c>
      <c r="J343">
        <f t="shared" si="51"/>
        <v>3</v>
      </c>
      <c r="K343">
        <f t="shared" si="52"/>
        <v>1.5098036484771051</v>
      </c>
      <c r="L343">
        <f t="shared" si="53"/>
        <v>1.6817928305074288</v>
      </c>
      <c r="M343">
        <f t="shared" si="54"/>
        <v>1.5098036484771051</v>
      </c>
      <c r="N343">
        <f t="shared" si="55"/>
        <v>1.6817928305074288</v>
      </c>
      <c r="O343">
        <f>VLOOKUP(A343,site_data_desc!$A$2:$M$380,3,0)</f>
        <v>0</v>
      </c>
      <c r="P343">
        <f>VLOOKUP(A343,site_data_desc!$A$2:$M$380,4,0)</f>
        <v>0.14418700000000001</v>
      </c>
      <c r="Q343">
        <f>VLOOKUP(A343,site_data_desc!$A$2:$M$380,5,0)</f>
        <v>189.61699999999999</v>
      </c>
      <c r="R343">
        <f>VLOOKUP(A343,site_data_desc!$A$2:$M$380,6,0)</f>
        <v>95.242797999999993</v>
      </c>
      <c r="S343">
        <f>VLOOKUP(A343,site_data_desc!$A$2:$M$380,7,0)</f>
        <v>1</v>
      </c>
      <c r="T343">
        <f>VLOOKUP(A343,site_data_desc!$A$2:$M$380,8,0)</f>
        <v>0.05</v>
      </c>
      <c r="U343">
        <f>VLOOKUP(A343,site_data_desc!$A$2:$M$380,9,0)</f>
        <v>0.05</v>
      </c>
      <c r="V343">
        <f>VLOOKUP(A343,site_data_desc!$A$2:$M$380,10,0)</f>
        <v>1</v>
      </c>
      <c r="W343">
        <f>VLOOKUP(A343,site_data_desc!$A$2:$M$380,11,0)</f>
        <v>0</v>
      </c>
      <c r="X343">
        <f>VLOOKUP(A343,site_data_desc!$A$2:$M$380,12,0)</f>
        <v>0</v>
      </c>
      <c r="Y343">
        <f>VLOOKUP(A343,site_data_desc!$A$2:$M$380,13,0)</f>
        <v>0</v>
      </c>
      <c r="Z343" s="1">
        <f t="shared" si="56"/>
        <v>0.28833770355379706</v>
      </c>
      <c r="AA343" s="1" t="str">
        <f t="shared" si="57"/>
        <v>26-50% increase</v>
      </c>
      <c r="AB343" s="3">
        <f t="shared" si="58"/>
        <v>2</v>
      </c>
      <c r="AC343">
        <f t="shared" si="59"/>
        <v>1</v>
      </c>
    </row>
    <row r="344" spans="1:29" x14ac:dyDescent="0.3">
      <c r="A344" t="s">
        <v>342</v>
      </c>
      <c r="B344" s="1">
        <f>VLOOKUP(A344,welfare_data!$A$1:$C$379,2,0)</f>
        <v>1479999.3888409999</v>
      </c>
      <c r="C344" s="1">
        <f>VLOOKUP(A344,welfare_data!$A$1:$C$379,3,0)</f>
        <v>1916790.222661</v>
      </c>
      <c r="D344" t="s">
        <v>379</v>
      </c>
      <c r="E344">
        <v>16.7029999999999</v>
      </c>
      <c r="F344">
        <v>57.889000000000003</v>
      </c>
      <c r="G344" t="str">
        <f t="shared" si="50"/>
        <v>1,000,000 - 3,000,000</v>
      </c>
      <c r="H344" t="str">
        <f t="shared" si="50"/>
        <v>1,000,000 - 3,000,000</v>
      </c>
      <c r="I344">
        <f t="shared" si="51"/>
        <v>2</v>
      </c>
      <c r="J344">
        <f t="shared" si="51"/>
        <v>2</v>
      </c>
      <c r="K344">
        <f t="shared" si="52"/>
        <v>1.3160740129524926</v>
      </c>
      <c r="L344">
        <f t="shared" si="53"/>
        <v>1.4142135623730949</v>
      </c>
      <c r="M344">
        <f t="shared" si="54"/>
        <v>1.3160740129524926</v>
      </c>
      <c r="N344">
        <f t="shared" si="55"/>
        <v>1.4142135623730949</v>
      </c>
      <c r="O344">
        <f>VLOOKUP(A344,site_data_desc!$A$2:$M$380,3,0)</f>
        <v>0</v>
      </c>
      <c r="P344">
        <f>VLOOKUP(A344,site_data_desc!$A$2:$M$380,4,0)</f>
        <v>8.4971901000000002E-2</v>
      </c>
      <c r="Q344">
        <f>VLOOKUP(A344,site_data_desc!$A$2:$M$380,5,0)</f>
        <v>21.828199000000001</v>
      </c>
      <c r="R344">
        <f>VLOOKUP(A344,site_data_desc!$A$2:$M$380,6,0)</f>
        <v>13.7369</v>
      </c>
      <c r="S344">
        <f>VLOOKUP(A344,site_data_desc!$A$2:$M$380,7,0)</f>
        <v>1</v>
      </c>
      <c r="T344">
        <f>VLOOKUP(A344,site_data_desc!$A$2:$M$380,8,0)</f>
        <v>0.05</v>
      </c>
      <c r="U344">
        <f>VLOOKUP(A344,site_data_desc!$A$2:$M$380,9,0)</f>
        <v>0.05</v>
      </c>
      <c r="V344">
        <f>VLOOKUP(A344,site_data_desc!$A$2:$M$380,10,0)</f>
        <v>1</v>
      </c>
      <c r="W344">
        <f>VLOOKUP(A344,site_data_desc!$A$2:$M$380,11,0)</f>
        <v>0</v>
      </c>
      <c r="X344">
        <f>VLOOKUP(A344,site_data_desc!$A$2:$M$380,12,0)</f>
        <v>0</v>
      </c>
      <c r="Y344">
        <f>VLOOKUP(A344,site_data_desc!$A$2:$M$380,13,0)</f>
        <v>0</v>
      </c>
      <c r="Z344" s="1">
        <f t="shared" si="56"/>
        <v>0.29512906364242125</v>
      </c>
      <c r="AA344" s="1" t="str">
        <f t="shared" si="57"/>
        <v>26-50% increase</v>
      </c>
      <c r="AB344" s="3">
        <f t="shared" si="58"/>
        <v>2</v>
      </c>
      <c r="AC344">
        <f t="shared" si="59"/>
        <v>1</v>
      </c>
    </row>
    <row r="345" spans="1:29" x14ac:dyDescent="0.3">
      <c r="A345" t="s">
        <v>343</v>
      </c>
      <c r="B345" s="1">
        <f>VLOOKUP(A345,welfare_data!$A$1:$C$379,2,0)</f>
        <v>12297596.079329999</v>
      </c>
      <c r="C345" s="1">
        <f>VLOOKUP(A345,welfare_data!$A$1:$C$379,3,0)</f>
        <v>15727538.54734</v>
      </c>
      <c r="D345" t="s">
        <v>379</v>
      </c>
      <c r="E345">
        <v>16.645</v>
      </c>
      <c r="F345">
        <v>56.878999999999898</v>
      </c>
      <c r="G345" t="str">
        <f t="shared" si="50"/>
        <v>10,000,000 - 30,000,000</v>
      </c>
      <c r="H345" t="str">
        <f t="shared" si="50"/>
        <v>10,000,000 - 30,000,000</v>
      </c>
      <c r="I345">
        <f t="shared" si="51"/>
        <v>4</v>
      </c>
      <c r="J345">
        <f t="shared" si="51"/>
        <v>4</v>
      </c>
      <c r="K345">
        <f t="shared" si="52"/>
        <v>1.7320508075688776</v>
      </c>
      <c r="L345">
        <f t="shared" si="53"/>
        <v>1.9999999999999996</v>
      </c>
      <c r="M345">
        <f t="shared" si="54"/>
        <v>1.7320508075688776</v>
      </c>
      <c r="N345">
        <f t="shared" si="55"/>
        <v>1.9999999999999996</v>
      </c>
      <c r="O345">
        <f>VLOOKUP(A345,site_data_desc!$A$2:$M$380,3,0)</f>
        <v>0</v>
      </c>
      <c r="P345">
        <f>VLOOKUP(A345,site_data_desc!$A$2:$M$380,4,0)</f>
        <v>0.13955498999999999</v>
      </c>
      <c r="Q345">
        <f>VLOOKUP(A345,site_data_desc!$A$2:$M$380,5,0)</f>
        <v>74.709998999999996</v>
      </c>
      <c r="R345">
        <f>VLOOKUP(A345,site_data_desc!$A$2:$M$380,6,0)</f>
        <v>28.425899000000001</v>
      </c>
      <c r="S345">
        <f>VLOOKUP(A345,site_data_desc!$A$2:$M$380,7,0)</f>
        <v>2</v>
      </c>
      <c r="T345">
        <f>VLOOKUP(A345,site_data_desc!$A$2:$M$380,8,0)</f>
        <v>6.25E-2</v>
      </c>
      <c r="U345">
        <f>VLOOKUP(A345,site_data_desc!$A$2:$M$380,9,0)</f>
        <v>1.2500000000000001E-2</v>
      </c>
      <c r="V345">
        <f>VLOOKUP(A345,site_data_desc!$A$2:$M$380,10,0)</f>
        <v>0</v>
      </c>
      <c r="W345">
        <f>VLOOKUP(A345,site_data_desc!$A$2:$M$380,11,0)</f>
        <v>1</v>
      </c>
      <c r="X345">
        <f>VLOOKUP(A345,site_data_desc!$A$2:$M$380,12,0)</f>
        <v>0</v>
      </c>
      <c r="Y345">
        <f>VLOOKUP(A345,site_data_desc!$A$2:$M$380,13,0)</f>
        <v>0</v>
      </c>
      <c r="Z345" s="1">
        <f t="shared" si="56"/>
        <v>0.27891162190430896</v>
      </c>
      <c r="AA345" s="1" t="str">
        <f t="shared" si="57"/>
        <v>26-50% increase</v>
      </c>
      <c r="AB345" s="3">
        <f t="shared" si="58"/>
        <v>2</v>
      </c>
      <c r="AC345">
        <f t="shared" si="59"/>
        <v>0</v>
      </c>
    </row>
    <row r="346" spans="1:29" x14ac:dyDescent="0.3">
      <c r="A346" t="s">
        <v>344</v>
      </c>
      <c r="B346" s="1">
        <f>VLOOKUP(A346,welfare_data!$A$1:$C$379,2,0)</f>
        <v>1156855.1762900001</v>
      </c>
      <c r="C346" s="1">
        <f>VLOOKUP(A346,welfare_data!$A$1:$C$379,3,0)</f>
        <v>1477114.6476499999</v>
      </c>
      <c r="D346" t="s">
        <v>379</v>
      </c>
      <c r="E346">
        <v>16.96</v>
      </c>
      <c r="F346">
        <v>57.235999999999898</v>
      </c>
      <c r="G346" t="str">
        <f t="shared" si="50"/>
        <v>1,000,000 - 3,000,000</v>
      </c>
      <c r="H346" t="str">
        <f t="shared" si="50"/>
        <v>1,000,000 - 3,000,000</v>
      </c>
      <c r="I346">
        <f t="shared" si="51"/>
        <v>2</v>
      </c>
      <c r="J346">
        <f t="shared" si="51"/>
        <v>2</v>
      </c>
      <c r="K346">
        <f t="shared" si="52"/>
        <v>1.3160740129524926</v>
      </c>
      <c r="L346">
        <f t="shared" si="53"/>
        <v>1.4142135623730949</v>
      </c>
      <c r="M346">
        <f t="shared" si="54"/>
        <v>1.3160740129524926</v>
      </c>
      <c r="N346">
        <f t="shared" si="55"/>
        <v>1.4142135623730949</v>
      </c>
      <c r="O346">
        <f>VLOOKUP(A346,site_data_desc!$A$2:$M$380,3,0)</f>
        <v>0</v>
      </c>
      <c r="P346">
        <f>VLOOKUP(A346,site_data_desc!$A$2:$M$380,4,0)</f>
        <v>1.30551E-3</v>
      </c>
      <c r="Q346">
        <f>VLOOKUP(A346,site_data_desc!$A$2:$M$380,5,0)</f>
        <v>6.7726202000000004</v>
      </c>
      <c r="R346">
        <f>VLOOKUP(A346,site_data_desc!$A$2:$M$380,6,0)</f>
        <v>21.25</v>
      </c>
      <c r="S346">
        <f>VLOOKUP(A346,site_data_desc!$A$2:$M$380,7,0)</f>
        <v>1</v>
      </c>
      <c r="T346">
        <f>VLOOKUP(A346,site_data_desc!$A$2:$M$380,8,0)</f>
        <v>1.333E-2</v>
      </c>
      <c r="U346">
        <f>VLOOKUP(A346,site_data_desc!$A$2:$M$380,9,0)</f>
        <v>0.01</v>
      </c>
      <c r="V346">
        <f>VLOOKUP(A346,site_data_desc!$A$2:$M$380,10,0)</f>
        <v>1</v>
      </c>
      <c r="W346">
        <f>VLOOKUP(A346,site_data_desc!$A$2:$M$380,11,0)</f>
        <v>0</v>
      </c>
      <c r="X346">
        <f>VLOOKUP(A346,site_data_desc!$A$2:$M$380,12,0)</f>
        <v>0</v>
      </c>
      <c r="Y346">
        <f>VLOOKUP(A346,site_data_desc!$A$2:$M$380,13,0)</f>
        <v>0</v>
      </c>
      <c r="Z346" s="1">
        <f t="shared" si="56"/>
        <v>0.27683626950355394</v>
      </c>
      <c r="AA346" s="1" t="str">
        <f t="shared" si="57"/>
        <v>26-50% increase</v>
      </c>
      <c r="AB346" s="3">
        <f t="shared" si="58"/>
        <v>2</v>
      </c>
      <c r="AC346">
        <f t="shared" si="59"/>
        <v>1</v>
      </c>
    </row>
    <row r="347" spans="1:29" x14ac:dyDescent="0.3">
      <c r="A347" t="s">
        <v>345</v>
      </c>
      <c r="B347" s="1">
        <f>VLOOKUP(A347,welfare_data!$A$1:$C$379,2,0)</f>
        <v>23230663.166870002</v>
      </c>
      <c r="C347" s="1">
        <f>VLOOKUP(A347,welfare_data!$A$1:$C$379,3,0)</f>
        <v>29663146.187619999</v>
      </c>
      <c r="D347" t="s">
        <v>379</v>
      </c>
      <c r="E347">
        <v>16.739000000000001</v>
      </c>
      <c r="F347">
        <v>56.704999999999899</v>
      </c>
      <c r="G347" t="str">
        <f t="shared" si="50"/>
        <v>10,000,000 - 30,000,000</v>
      </c>
      <c r="H347" t="str">
        <f t="shared" si="50"/>
        <v>10,000,000 - 30,000,000</v>
      </c>
      <c r="I347">
        <f t="shared" si="51"/>
        <v>4</v>
      </c>
      <c r="J347">
        <f t="shared" si="51"/>
        <v>4</v>
      </c>
      <c r="K347">
        <f t="shared" si="52"/>
        <v>1.7320508075688776</v>
      </c>
      <c r="L347">
        <f t="shared" si="53"/>
        <v>1.9999999999999996</v>
      </c>
      <c r="M347">
        <f t="shared" si="54"/>
        <v>1.7320508075688776</v>
      </c>
      <c r="N347">
        <f t="shared" si="55"/>
        <v>1.9999999999999996</v>
      </c>
      <c r="O347">
        <f>VLOOKUP(A347,site_data_desc!$A$2:$M$380,3,0)</f>
        <v>0</v>
      </c>
      <c r="P347">
        <f>VLOOKUP(A347,site_data_desc!$A$2:$M$380,4,0)</f>
        <v>1.27825E-2</v>
      </c>
      <c r="Q347">
        <f>VLOOKUP(A347,site_data_desc!$A$2:$M$380,5,0)</f>
        <v>8.5563202</v>
      </c>
      <c r="R347">
        <f>VLOOKUP(A347,site_data_desc!$A$2:$M$380,6,0)</f>
        <v>7.1532501999999996</v>
      </c>
      <c r="S347">
        <f>VLOOKUP(A347,site_data_desc!$A$2:$M$380,7,0)</f>
        <v>1</v>
      </c>
      <c r="T347">
        <f>VLOOKUP(A347,site_data_desc!$A$2:$M$380,8,0)</f>
        <v>0.02</v>
      </c>
      <c r="U347">
        <f>VLOOKUP(A347,site_data_desc!$A$2:$M$380,9,0)</f>
        <v>0.01</v>
      </c>
      <c r="V347">
        <f>VLOOKUP(A347,site_data_desc!$A$2:$M$380,10,0)</f>
        <v>1</v>
      </c>
      <c r="W347">
        <f>VLOOKUP(A347,site_data_desc!$A$2:$M$380,11,0)</f>
        <v>0</v>
      </c>
      <c r="X347">
        <f>VLOOKUP(A347,site_data_desc!$A$2:$M$380,12,0)</f>
        <v>0</v>
      </c>
      <c r="Y347">
        <f>VLOOKUP(A347,site_data_desc!$A$2:$M$380,13,0)</f>
        <v>0</v>
      </c>
      <c r="Z347" s="1">
        <f t="shared" si="56"/>
        <v>0.27689622868466229</v>
      </c>
      <c r="AA347" s="1" t="str">
        <f t="shared" si="57"/>
        <v>26-50% increase</v>
      </c>
      <c r="AB347" s="3">
        <f t="shared" si="58"/>
        <v>2</v>
      </c>
      <c r="AC347">
        <f t="shared" si="59"/>
        <v>1</v>
      </c>
    </row>
    <row r="348" spans="1:29" x14ac:dyDescent="0.3">
      <c r="A348" t="s">
        <v>346</v>
      </c>
      <c r="B348" s="1">
        <f>VLOOKUP(A348,welfare_data!$A$1:$C$379,2,0)</f>
        <v>3939525.802863</v>
      </c>
      <c r="C348" s="1">
        <f>VLOOKUP(A348,welfare_data!$A$1:$C$379,3,0)</f>
        <v>5084575.6871750001</v>
      </c>
      <c r="D348" t="s">
        <v>379</v>
      </c>
      <c r="E348">
        <v>12.7289999999999</v>
      </c>
      <c r="F348">
        <v>56.649000000000001</v>
      </c>
      <c r="G348" t="str">
        <f t="shared" si="50"/>
        <v>3,000,000 - 10,000,000</v>
      </c>
      <c r="H348" t="str">
        <f t="shared" si="50"/>
        <v>3,000,000 - 10,000,000</v>
      </c>
      <c r="I348">
        <f t="shared" si="51"/>
        <v>3</v>
      </c>
      <c r="J348">
        <f t="shared" si="51"/>
        <v>3</v>
      </c>
      <c r="K348">
        <f t="shared" si="52"/>
        <v>1.5098036484771051</v>
      </c>
      <c r="L348">
        <f t="shared" si="53"/>
        <v>1.6817928305074288</v>
      </c>
      <c r="M348">
        <f t="shared" si="54"/>
        <v>1.5098036484771051</v>
      </c>
      <c r="N348">
        <f t="shared" si="55"/>
        <v>1.6817928305074288</v>
      </c>
      <c r="O348">
        <f>VLOOKUP(A348,site_data_desc!$A$2:$M$380,3,0)</f>
        <v>0</v>
      </c>
      <c r="P348">
        <f>VLOOKUP(A348,site_data_desc!$A$2:$M$380,4,0)</f>
        <v>0.26187600999999999</v>
      </c>
      <c r="Q348">
        <f>VLOOKUP(A348,site_data_desc!$A$2:$M$380,5,0)</f>
        <v>262.66199</v>
      </c>
      <c r="R348">
        <f>VLOOKUP(A348,site_data_desc!$A$2:$M$380,6,0)</f>
        <v>390.94900999999999</v>
      </c>
      <c r="S348">
        <f>VLOOKUP(A348,site_data_desc!$A$2:$M$380,7,0)</f>
        <v>1</v>
      </c>
      <c r="T348">
        <f>VLOOKUP(A348,site_data_desc!$A$2:$M$380,8,0)</f>
        <v>0.04</v>
      </c>
      <c r="U348">
        <f>VLOOKUP(A348,site_data_desc!$A$2:$M$380,9,0)</f>
        <v>2.5000000000000001E-2</v>
      </c>
      <c r="V348">
        <f>VLOOKUP(A348,site_data_desc!$A$2:$M$380,10,0)</f>
        <v>1</v>
      </c>
      <c r="W348">
        <f>VLOOKUP(A348,site_data_desc!$A$2:$M$380,11,0)</f>
        <v>0</v>
      </c>
      <c r="X348">
        <f>VLOOKUP(A348,site_data_desc!$A$2:$M$380,12,0)</f>
        <v>0</v>
      </c>
      <c r="Y348">
        <f>VLOOKUP(A348,site_data_desc!$A$2:$M$380,13,0)</f>
        <v>0</v>
      </c>
      <c r="Z348" s="1">
        <f t="shared" si="56"/>
        <v>0.2906567799301758</v>
      </c>
      <c r="AA348" s="1" t="str">
        <f t="shared" si="57"/>
        <v>26-50% increase</v>
      </c>
      <c r="AB348" s="3">
        <f t="shared" si="58"/>
        <v>2</v>
      </c>
      <c r="AC348">
        <f t="shared" si="59"/>
        <v>1</v>
      </c>
    </row>
    <row r="349" spans="1:29" x14ac:dyDescent="0.3">
      <c r="A349" t="s">
        <v>347</v>
      </c>
      <c r="B349" s="1">
        <f>VLOOKUP(A349,welfare_data!$A$1:$C$379,2,0)</f>
        <v>87414513.860139996</v>
      </c>
      <c r="C349" s="1">
        <f>VLOOKUP(A349,welfare_data!$A$1:$C$379,3,0)</f>
        <v>113509249.8127</v>
      </c>
      <c r="D349" t="s">
        <v>379</v>
      </c>
      <c r="E349">
        <v>12.89</v>
      </c>
      <c r="F349">
        <v>56.640999999999899</v>
      </c>
      <c r="G349" t="str">
        <f t="shared" si="50"/>
        <v>70,000,000 - 150,000,000</v>
      </c>
      <c r="H349" t="str">
        <f t="shared" si="50"/>
        <v>70,000,000 - 150,000,000</v>
      </c>
      <c r="I349">
        <f t="shared" si="51"/>
        <v>6</v>
      </c>
      <c r="J349">
        <f t="shared" si="51"/>
        <v>6</v>
      </c>
      <c r="K349">
        <f t="shared" si="52"/>
        <v>2.2795070569547784</v>
      </c>
      <c r="L349">
        <f t="shared" si="53"/>
        <v>2.8284271247461894</v>
      </c>
      <c r="M349">
        <f t="shared" si="54"/>
        <v>2.2795070569547784</v>
      </c>
      <c r="N349">
        <f t="shared" si="55"/>
        <v>2.8284271247461894</v>
      </c>
      <c r="O349">
        <f>VLOOKUP(A349,site_data_desc!$A$2:$M$380,3,0)</f>
        <v>0</v>
      </c>
      <c r="P349">
        <f>VLOOKUP(A349,site_data_desc!$A$2:$M$380,4,0)</f>
        <v>0.64512999999999998</v>
      </c>
      <c r="Q349">
        <f>VLOOKUP(A349,site_data_desc!$A$2:$M$380,5,0)</f>
        <v>676.03399999999999</v>
      </c>
      <c r="R349">
        <f>VLOOKUP(A349,site_data_desc!$A$2:$M$380,6,0)</f>
        <v>313.21499999999997</v>
      </c>
      <c r="S349">
        <f>VLOOKUP(A349,site_data_desc!$A$2:$M$380,7,0)</f>
        <v>2</v>
      </c>
      <c r="T349">
        <f>VLOOKUP(A349,site_data_desc!$A$2:$M$380,8,0)</f>
        <v>2.571E-2</v>
      </c>
      <c r="U349">
        <f>VLOOKUP(A349,site_data_desc!$A$2:$M$380,9,0)</f>
        <v>8.5709999999999995E-2</v>
      </c>
      <c r="V349">
        <f>VLOOKUP(A349,site_data_desc!$A$2:$M$380,10,0)</f>
        <v>0</v>
      </c>
      <c r="W349">
        <f>VLOOKUP(A349,site_data_desc!$A$2:$M$380,11,0)</f>
        <v>1</v>
      </c>
      <c r="X349">
        <f>VLOOKUP(A349,site_data_desc!$A$2:$M$380,12,0)</f>
        <v>0</v>
      </c>
      <c r="Y349">
        <f>VLOOKUP(A349,site_data_desc!$A$2:$M$380,13,0)</f>
        <v>0</v>
      </c>
      <c r="Z349" s="1">
        <f t="shared" si="56"/>
        <v>0.2985172004080538</v>
      </c>
      <c r="AA349" s="1" t="str">
        <f t="shared" si="57"/>
        <v>26-50% increase</v>
      </c>
      <c r="AB349" s="3">
        <f t="shared" si="58"/>
        <v>2</v>
      </c>
      <c r="AC349">
        <f t="shared" si="59"/>
        <v>0</v>
      </c>
    </row>
    <row r="350" spans="1:29" x14ac:dyDescent="0.3">
      <c r="A350" t="s">
        <v>348</v>
      </c>
      <c r="B350" s="1">
        <f>VLOOKUP(A350,welfare_data!$A$1:$C$379,2,0)</f>
        <v>2199835.067549</v>
      </c>
      <c r="C350" s="1">
        <f>VLOOKUP(A350,welfare_data!$A$1:$C$379,3,0)</f>
        <v>2854673.1629840001</v>
      </c>
      <c r="D350" t="s">
        <v>379</v>
      </c>
      <c r="E350">
        <v>12.903</v>
      </c>
      <c r="F350">
        <v>56.454000000000001</v>
      </c>
      <c r="G350" t="str">
        <f t="shared" si="50"/>
        <v>1,000,000 - 3,000,000</v>
      </c>
      <c r="H350" t="str">
        <f t="shared" si="50"/>
        <v>1,000,000 - 3,000,000</v>
      </c>
      <c r="I350">
        <f t="shared" si="51"/>
        <v>2</v>
      </c>
      <c r="J350">
        <f t="shared" si="51"/>
        <v>2</v>
      </c>
      <c r="K350">
        <f t="shared" si="52"/>
        <v>1.3160740129524926</v>
      </c>
      <c r="L350">
        <f t="shared" si="53"/>
        <v>1.4142135623730949</v>
      </c>
      <c r="M350">
        <f t="shared" si="54"/>
        <v>1.3160740129524926</v>
      </c>
      <c r="N350">
        <f t="shared" si="55"/>
        <v>1.4142135623730949</v>
      </c>
      <c r="O350">
        <f>VLOOKUP(A350,site_data_desc!$A$2:$M$380,3,0)</f>
        <v>0</v>
      </c>
      <c r="P350">
        <f>VLOOKUP(A350,site_data_desc!$A$2:$M$380,4,0)</f>
        <v>0.20151401000000002</v>
      </c>
      <c r="Q350">
        <f>VLOOKUP(A350,site_data_desc!$A$2:$M$380,5,0)</f>
        <v>146.81899999999999</v>
      </c>
      <c r="R350">
        <f>VLOOKUP(A350,site_data_desc!$A$2:$M$380,6,0)</f>
        <v>80.961799999999997</v>
      </c>
      <c r="S350">
        <f>VLOOKUP(A350,site_data_desc!$A$2:$M$380,7,0)</f>
        <v>1</v>
      </c>
      <c r="T350">
        <f>VLOOKUP(A350,site_data_desc!$A$2:$M$380,8,0)</f>
        <v>0.06</v>
      </c>
      <c r="U350">
        <f>VLOOKUP(A350,site_data_desc!$A$2:$M$380,9,0)</f>
        <v>0.06</v>
      </c>
      <c r="V350">
        <f>VLOOKUP(A350,site_data_desc!$A$2:$M$380,10,0)</f>
        <v>1</v>
      </c>
      <c r="W350">
        <f>VLOOKUP(A350,site_data_desc!$A$2:$M$380,11,0)</f>
        <v>0</v>
      </c>
      <c r="X350">
        <f>VLOOKUP(A350,site_data_desc!$A$2:$M$380,12,0)</f>
        <v>0</v>
      </c>
      <c r="Y350">
        <f>VLOOKUP(A350,site_data_desc!$A$2:$M$380,13,0)</f>
        <v>0</v>
      </c>
      <c r="Z350" s="1">
        <f t="shared" si="56"/>
        <v>0.29767599630303371</v>
      </c>
      <c r="AA350" s="1" t="str">
        <f t="shared" si="57"/>
        <v>26-50% increase</v>
      </c>
      <c r="AB350" s="3">
        <f t="shared" si="58"/>
        <v>2</v>
      </c>
      <c r="AC350">
        <f t="shared" si="59"/>
        <v>1</v>
      </c>
    </row>
    <row r="351" spans="1:29" x14ac:dyDescent="0.3">
      <c r="A351" t="s">
        <v>349</v>
      </c>
      <c r="B351" s="1">
        <f>VLOOKUP(A351,welfare_data!$A$1:$C$379,2,0)</f>
        <v>10247839.066</v>
      </c>
      <c r="C351" s="1">
        <f>VLOOKUP(A351,welfare_data!$A$1:$C$379,3,0)</f>
        <v>13282997.663310001</v>
      </c>
      <c r="D351" t="s">
        <v>379</v>
      </c>
      <c r="E351">
        <v>12.941000000000001</v>
      </c>
      <c r="F351">
        <v>56.514000000000003</v>
      </c>
      <c r="G351" t="str">
        <f t="shared" si="50"/>
        <v>10,000,000 - 30,000,000</v>
      </c>
      <c r="H351" t="str">
        <f t="shared" si="50"/>
        <v>10,000,000 - 30,000,000</v>
      </c>
      <c r="I351">
        <f t="shared" si="51"/>
        <v>4</v>
      </c>
      <c r="J351">
        <f t="shared" si="51"/>
        <v>4</v>
      </c>
      <c r="K351">
        <f t="shared" si="52"/>
        <v>1.7320508075688776</v>
      </c>
      <c r="L351">
        <f t="shared" si="53"/>
        <v>1.9999999999999996</v>
      </c>
      <c r="M351">
        <f t="shared" si="54"/>
        <v>1.7320508075688776</v>
      </c>
      <c r="N351">
        <f t="shared" si="55"/>
        <v>1.9999999999999996</v>
      </c>
      <c r="O351">
        <f>VLOOKUP(A351,site_data_desc!$A$2:$M$380,3,0)</f>
        <v>0</v>
      </c>
      <c r="P351">
        <f>VLOOKUP(A351,site_data_desc!$A$2:$M$380,4,0)</f>
        <v>0.19128899999999999</v>
      </c>
      <c r="Q351">
        <f>VLOOKUP(A351,site_data_desc!$A$2:$M$380,5,0)</f>
        <v>103.61199999999999</v>
      </c>
      <c r="R351">
        <f>VLOOKUP(A351,site_data_desc!$A$2:$M$380,6,0)</f>
        <v>106.65900000000001</v>
      </c>
      <c r="S351">
        <f>VLOOKUP(A351,site_data_desc!$A$2:$M$380,7,0)</f>
        <v>2</v>
      </c>
      <c r="T351">
        <f>VLOOKUP(A351,site_data_desc!$A$2:$M$380,8,0)</f>
        <v>0.08</v>
      </c>
      <c r="U351">
        <f>VLOOKUP(A351,site_data_desc!$A$2:$M$380,9,0)</f>
        <v>0.112</v>
      </c>
      <c r="V351">
        <f>VLOOKUP(A351,site_data_desc!$A$2:$M$380,10,0)</f>
        <v>0</v>
      </c>
      <c r="W351">
        <f>VLOOKUP(A351,site_data_desc!$A$2:$M$380,11,0)</f>
        <v>1</v>
      </c>
      <c r="X351">
        <f>VLOOKUP(A351,site_data_desc!$A$2:$M$380,12,0)</f>
        <v>0</v>
      </c>
      <c r="Y351">
        <f>VLOOKUP(A351,site_data_desc!$A$2:$M$380,13,0)</f>
        <v>0</v>
      </c>
      <c r="Z351" s="1">
        <f t="shared" si="56"/>
        <v>0.29617547443538289</v>
      </c>
      <c r="AA351" s="1" t="str">
        <f t="shared" si="57"/>
        <v>26-50% increase</v>
      </c>
      <c r="AB351" s="3">
        <f t="shared" si="58"/>
        <v>2</v>
      </c>
      <c r="AC351">
        <f t="shared" si="59"/>
        <v>0</v>
      </c>
    </row>
    <row r="352" spans="1:29" x14ac:dyDescent="0.3">
      <c r="A352" t="s">
        <v>350</v>
      </c>
      <c r="B352" s="1">
        <f>VLOOKUP(A352,welfare_data!$A$1:$C$379,2,0)</f>
        <v>1290100.061977</v>
      </c>
      <c r="C352" s="1">
        <f>VLOOKUP(A352,welfare_data!$A$1:$C$379,3,0)</f>
        <v>1656921.5639279999</v>
      </c>
      <c r="D352" t="s">
        <v>379</v>
      </c>
      <c r="E352">
        <v>12.493</v>
      </c>
      <c r="F352">
        <v>56.887999999999899</v>
      </c>
      <c r="G352" t="str">
        <f t="shared" si="50"/>
        <v>1,000,000 - 3,000,000</v>
      </c>
      <c r="H352" t="str">
        <f t="shared" si="50"/>
        <v>1,000,000 - 3,000,000</v>
      </c>
      <c r="I352">
        <f t="shared" si="51"/>
        <v>2</v>
      </c>
      <c r="J352">
        <f t="shared" si="51"/>
        <v>2</v>
      </c>
      <c r="K352">
        <f t="shared" si="52"/>
        <v>1.3160740129524926</v>
      </c>
      <c r="L352">
        <f t="shared" si="53"/>
        <v>1.4142135623730949</v>
      </c>
      <c r="M352">
        <f t="shared" si="54"/>
        <v>1.3160740129524926</v>
      </c>
      <c r="N352">
        <f t="shared" si="55"/>
        <v>1.4142135623730949</v>
      </c>
      <c r="O352">
        <f>VLOOKUP(A352,site_data_desc!$A$2:$M$380,3,0)</f>
        <v>0</v>
      </c>
      <c r="P352">
        <f>VLOOKUP(A352,site_data_desc!$A$2:$M$380,4,0)</f>
        <v>0.48975000000000002</v>
      </c>
      <c r="Q352">
        <f>VLOOKUP(A352,site_data_desc!$A$2:$M$380,5,0)</f>
        <v>303.05300999999997</v>
      </c>
      <c r="R352">
        <f>VLOOKUP(A352,site_data_desc!$A$2:$M$380,6,0)</f>
        <v>156.22399999999999</v>
      </c>
      <c r="S352">
        <f>VLOOKUP(A352,site_data_desc!$A$2:$M$380,7,0)</f>
        <v>1</v>
      </c>
      <c r="T352">
        <f>VLOOKUP(A352,site_data_desc!$A$2:$M$380,8,0)</f>
        <v>0.04</v>
      </c>
      <c r="U352">
        <f>VLOOKUP(A352,site_data_desc!$A$2:$M$380,9,0)</f>
        <v>1.6E-2</v>
      </c>
      <c r="V352">
        <f>VLOOKUP(A352,site_data_desc!$A$2:$M$380,10,0)</f>
        <v>1</v>
      </c>
      <c r="W352">
        <f>VLOOKUP(A352,site_data_desc!$A$2:$M$380,11,0)</f>
        <v>0</v>
      </c>
      <c r="X352">
        <f>VLOOKUP(A352,site_data_desc!$A$2:$M$380,12,0)</f>
        <v>0</v>
      </c>
      <c r="Y352">
        <f>VLOOKUP(A352,site_data_desc!$A$2:$M$380,13,0)</f>
        <v>0</v>
      </c>
      <c r="Z352" s="1">
        <f t="shared" si="56"/>
        <v>0.28433569826271327</v>
      </c>
      <c r="AA352" s="1" t="str">
        <f t="shared" si="57"/>
        <v>26-50% increase</v>
      </c>
      <c r="AB352" s="3">
        <f t="shared" si="58"/>
        <v>2</v>
      </c>
      <c r="AC352">
        <f t="shared" si="59"/>
        <v>1</v>
      </c>
    </row>
    <row r="353" spans="1:29" x14ac:dyDescent="0.3">
      <c r="A353" t="s">
        <v>351</v>
      </c>
      <c r="B353" s="1">
        <f>VLOOKUP(A353,welfare_data!$A$1:$C$379,2,0)</f>
        <v>230558.36354300001</v>
      </c>
      <c r="C353" s="1">
        <f>VLOOKUP(A353,welfare_data!$A$1:$C$379,3,0)</f>
        <v>296156.37936620001</v>
      </c>
      <c r="D353" t="s">
        <v>379</v>
      </c>
      <c r="E353">
        <v>12.502000000000001</v>
      </c>
      <c r="F353">
        <v>56.884999999999899</v>
      </c>
      <c r="G353" t="str">
        <f t="shared" si="50"/>
        <v>&lt; 1 million</v>
      </c>
      <c r="H353" t="str">
        <f t="shared" si="50"/>
        <v>&lt; 1 million</v>
      </c>
      <c r="I353">
        <f t="shared" si="51"/>
        <v>1</v>
      </c>
      <c r="J353">
        <f t="shared" si="51"/>
        <v>1</v>
      </c>
      <c r="K353">
        <f t="shared" si="52"/>
        <v>1.1472026904398771</v>
      </c>
      <c r="L353">
        <f t="shared" si="53"/>
        <v>1.189207115002721</v>
      </c>
      <c r="M353">
        <f t="shared" si="54"/>
        <v>1.1472026904398771</v>
      </c>
      <c r="N353">
        <f t="shared" si="55"/>
        <v>1.189207115002721</v>
      </c>
      <c r="O353">
        <f>VLOOKUP(A353,site_data_desc!$A$2:$M$380,3,0)</f>
        <v>0</v>
      </c>
      <c r="P353">
        <f>VLOOKUP(A353,site_data_desc!$A$2:$M$380,4,0)</f>
        <v>0.50449398999999995</v>
      </c>
      <c r="Q353">
        <f>VLOOKUP(A353,site_data_desc!$A$2:$M$380,5,0)</f>
        <v>296.93700999999999</v>
      </c>
      <c r="R353">
        <f>VLOOKUP(A353,site_data_desc!$A$2:$M$380,6,0)</f>
        <v>152.43299999999999</v>
      </c>
      <c r="S353">
        <f>VLOOKUP(A353,site_data_desc!$A$2:$M$380,7,0)</f>
        <v>1</v>
      </c>
      <c r="T353">
        <f>VLOOKUP(A353,site_data_desc!$A$2:$M$380,8,0)</f>
        <v>7.0000000000000007E-2</v>
      </c>
      <c r="U353">
        <f>VLOOKUP(A353,site_data_desc!$A$2:$M$380,9,0)</f>
        <v>0.01</v>
      </c>
      <c r="V353">
        <f>VLOOKUP(A353,site_data_desc!$A$2:$M$380,10,0)</f>
        <v>1</v>
      </c>
      <c r="W353">
        <f>VLOOKUP(A353,site_data_desc!$A$2:$M$380,11,0)</f>
        <v>0</v>
      </c>
      <c r="X353">
        <f>VLOOKUP(A353,site_data_desc!$A$2:$M$380,12,0)</f>
        <v>0</v>
      </c>
      <c r="Y353">
        <f>VLOOKUP(A353,site_data_desc!$A$2:$M$380,13,0)</f>
        <v>0</v>
      </c>
      <c r="Z353" s="1">
        <f t="shared" si="56"/>
        <v>0.28451804920521012</v>
      </c>
      <c r="AA353" s="1" t="str">
        <f t="shared" si="57"/>
        <v>26-50% increase</v>
      </c>
      <c r="AB353" s="3">
        <f t="shared" si="58"/>
        <v>2</v>
      </c>
      <c r="AC353">
        <f t="shared" si="59"/>
        <v>1</v>
      </c>
    </row>
    <row r="354" spans="1:29" x14ac:dyDescent="0.3">
      <c r="A354" t="s">
        <v>352</v>
      </c>
      <c r="B354" s="1">
        <f>VLOOKUP(A354,welfare_data!$A$1:$C$379,2,0)</f>
        <v>51021918.347460002</v>
      </c>
      <c r="C354" s="1">
        <f>VLOOKUP(A354,welfare_data!$A$1:$C$379,3,0)</f>
        <v>65387896.766989999</v>
      </c>
      <c r="D354" t="s">
        <v>379</v>
      </c>
      <c r="E354">
        <v>12.241</v>
      </c>
      <c r="F354">
        <v>57.109000000000002</v>
      </c>
      <c r="G354" t="str">
        <f t="shared" si="50"/>
        <v>30,000,000 - 70,000,000</v>
      </c>
      <c r="H354" t="str">
        <f t="shared" si="50"/>
        <v>30,000,000 - 70,000,000</v>
      </c>
      <c r="I354">
        <f t="shared" si="51"/>
        <v>5</v>
      </c>
      <c r="J354">
        <f t="shared" si="51"/>
        <v>5</v>
      </c>
      <c r="K354">
        <f t="shared" si="52"/>
        <v>1.9870133464215782</v>
      </c>
      <c r="L354">
        <f t="shared" si="53"/>
        <v>2.3784142300054416</v>
      </c>
      <c r="M354">
        <f t="shared" si="54"/>
        <v>1.9870133464215782</v>
      </c>
      <c r="N354">
        <f t="shared" si="55"/>
        <v>2.3784142300054416</v>
      </c>
      <c r="O354">
        <f>VLOOKUP(A354,site_data_desc!$A$2:$M$380,3,0)</f>
        <v>0</v>
      </c>
      <c r="P354">
        <f>VLOOKUP(A354,site_data_desc!$A$2:$M$380,4,0)</f>
        <v>0.65865301999999992</v>
      </c>
      <c r="Q354">
        <f>VLOOKUP(A354,site_data_desc!$A$2:$M$380,5,0)</f>
        <v>337.14699999999999</v>
      </c>
      <c r="R354">
        <f>VLOOKUP(A354,site_data_desc!$A$2:$M$380,6,0)</f>
        <v>186.65799999999999</v>
      </c>
      <c r="S354">
        <f>VLOOKUP(A354,site_data_desc!$A$2:$M$380,7,0)</f>
        <v>2</v>
      </c>
      <c r="T354">
        <f>VLOOKUP(A354,site_data_desc!$A$2:$M$380,8,0)</f>
        <v>0.1</v>
      </c>
      <c r="U354">
        <f>VLOOKUP(A354,site_data_desc!$A$2:$M$380,9,0)</f>
        <v>3.7499999999999999E-2</v>
      </c>
      <c r="V354">
        <f>VLOOKUP(A354,site_data_desc!$A$2:$M$380,10,0)</f>
        <v>0</v>
      </c>
      <c r="W354">
        <f>VLOOKUP(A354,site_data_desc!$A$2:$M$380,11,0)</f>
        <v>1</v>
      </c>
      <c r="X354">
        <f>VLOOKUP(A354,site_data_desc!$A$2:$M$380,12,0)</f>
        <v>0</v>
      </c>
      <c r="Y354">
        <f>VLOOKUP(A354,site_data_desc!$A$2:$M$380,13,0)</f>
        <v>0</v>
      </c>
      <c r="Z354" s="1">
        <f t="shared" si="56"/>
        <v>0.28156484281319011</v>
      </c>
      <c r="AA354" s="1" t="str">
        <f t="shared" si="57"/>
        <v>26-50% increase</v>
      </c>
      <c r="AB354" s="3">
        <f t="shared" si="58"/>
        <v>2</v>
      </c>
      <c r="AC354">
        <f t="shared" si="59"/>
        <v>0</v>
      </c>
    </row>
    <row r="355" spans="1:29" x14ac:dyDescent="0.3">
      <c r="A355" t="s">
        <v>353</v>
      </c>
      <c r="B355" s="1">
        <f>VLOOKUP(A355,welfare_data!$A$1:$C$379,2,0)</f>
        <v>2285136.8226729999</v>
      </c>
      <c r="C355" s="1">
        <f>VLOOKUP(A355,welfare_data!$A$1:$C$379,3,0)</f>
        <v>2919290.718415</v>
      </c>
      <c r="D355" t="s">
        <v>379</v>
      </c>
      <c r="E355">
        <v>12.212</v>
      </c>
      <c r="F355">
        <v>57.183</v>
      </c>
      <c r="G355" t="str">
        <f t="shared" si="50"/>
        <v>1,000,000 - 3,000,000</v>
      </c>
      <c r="H355" t="str">
        <f t="shared" si="50"/>
        <v>1,000,000 - 3,000,000</v>
      </c>
      <c r="I355">
        <f t="shared" si="51"/>
        <v>2</v>
      </c>
      <c r="J355">
        <f t="shared" si="51"/>
        <v>2</v>
      </c>
      <c r="K355">
        <f t="shared" si="52"/>
        <v>1.3160740129524926</v>
      </c>
      <c r="L355">
        <f t="shared" si="53"/>
        <v>1.4142135623730949</v>
      </c>
      <c r="M355">
        <f t="shared" si="54"/>
        <v>1.3160740129524926</v>
      </c>
      <c r="N355">
        <f t="shared" si="55"/>
        <v>1.4142135623730949</v>
      </c>
      <c r="O355">
        <f>VLOOKUP(A355,site_data_desc!$A$2:$M$380,3,0)</f>
        <v>0</v>
      </c>
      <c r="P355">
        <f>VLOOKUP(A355,site_data_desc!$A$2:$M$380,4,0)</f>
        <v>0.14408700999999999</v>
      </c>
      <c r="Q355">
        <f>VLOOKUP(A355,site_data_desc!$A$2:$M$380,5,0)</f>
        <v>102.46899999999999</v>
      </c>
      <c r="R355">
        <f>VLOOKUP(A355,site_data_desc!$A$2:$M$380,6,0)</f>
        <v>142.10699</v>
      </c>
      <c r="S355">
        <f>VLOOKUP(A355,site_data_desc!$A$2:$M$380,7,0)</f>
        <v>2</v>
      </c>
      <c r="T355">
        <f>VLOOKUP(A355,site_data_desc!$A$2:$M$380,8,0)</f>
        <v>0.42599999999999999</v>
      </c>
      <c r="U355">
        <f>VLOOKUP(A355,site_data_desc!$A$2:$M$380,9,0)</f>
        <v>0.20399999999999999</v>
      </c>
      <c r="V355">
        <f>VLOOKUP(A355,site_data_desc!$A$2:$M$380,10,0)</f>
        <v>0</v>
      </c>
      <c r="W355">
        <f>VLOOKUP(A355,site_data_desc!$A$2:$M$380,11,0)</f>
        <v>1</v>
      </c>
      <c r="X355">
        <f>VLOOKUP(A355,site_data_desc!$A$2:$M$380,12,0)</f>
        <v>0</v>
      </c>
      <c r="Y355">
        <f>VLOOKUP(A355,site_data_desc!$A$2:$M$380,13,0)</f>
        <v>0</v>
      </c>
      <c r="Z355" s="1">
        <f t="shared" si="56"/>
        <v>0.27751244015236221</v>
      </c>
      <c r="AA355" s="1" t="str">
        <f t="shared" si="57"/>
        <v>26-50% increase</v>
      </c>
      <c r="AB355" s="3">
        <f t="shared" si="58"/>
        <v>2</v>
      </c>
      <c r="AC355">
        <f t="shared" si="59"/>
        <v>0</v>
      </c>
    </row>
    <row r="356" spans="1:29" x14ac:dyDescent="0.3">
      <c r="A356" t="s">
        <v>354</v>
      </c>
      <c r="B356" s="1">
        <f>VLOOKUP(A356,welfare_data!$A$1:$C$379,2,0)</f>
        <v>18309990.286630001</v>
      </c>
      <c r="C356" s="1">
        <f>VLOOKUP(A356,welfare_data!$A$1:$C$379,3,0)</f>
        <v>23374876.454390001</v>
      </c>
      <c r="D356" t="s">
        <v>379</v>
      </c>
      <c r="E356">
        <v>11.9179999999999</v>
      </c>
      <c r="F356">
        <v>57.43</v>
      </c>
      <c r="G356" t="str">
        <f t="shared" si="50"/>
        <v>10,000,000 - 30,000,000</v>
      </c>
      <c r="H356" t="str">
        <f t="shared" si="50"/>
        <v>10,000,000 - 30,000,000</v>
      </c>
      <c r="I356">
        <f t="shared" si="51"/>
        <v>4</v>
      </c>
      <c r="J356">
        <f t="shared" si="51"/>
        <v>4</v>
      </c>
      <c r="K356">
        <f t="shared" si="52"/>
        <v>1.7320508075688776</v>
      </c>
      <c r="L356">
        <f t="shared" si="53"/>
        <v>1.9999999999999996</v>
      </c>
      <c r="M356">
        <f t="shared" si="54"/>
        <v>1.7320508075688776</v>
      </c>
      <c r="N356">
        <f t="shared" si="55"/>
        <v>1.9999999999999996</v>
      </c>
      <c r="O356">
        <f>VLOOKUP(A356,site_data_desc!$A$2:$M$380,3,0)</f>
        <v>0</v>
      </c>
      <c r="P356">
        <f>VLOOKUP(A356,site_data_desc!$A$2:$M$380,4,0)</f>
        <v>0.152918</v>
      </c>
      <c r="Q356">
        <f>VLOOKUP(A356,site_data_desc!$A$2:$M$380,5,0)</f>
        <v>137.255</v>
      </c>
      <c r="R356">
        <f>VLOOKUP(A356,site_data_desc!$A$2:$M$380,6,0)</f>
        <v>184.79300000000001</v>
      </c>
      <c r="S356">
        <f>VLOOKUP(A356,site_data_desc!$A$2:$M$380,7,0)</f>
        <v>1</v>
      </c>
      <c r="T356">
        <f>VLOOKUP(A356,site_data_desc!$A$2:$M$380,8,0)</f>
        <v>0.05</v>
      </c>
      <c r="U356">
        <f>VLOOKUP(A356,site_data_desc!$A$2:$M$380,9,0)</f>
        <v>0.05</v>
      </c>
      <c r="V356">
        <f>VLOOKUP(A356,site_data_desc!$A$2:$M$380,10,0)</f>
        <v>1</v>
      </c>
      <c r="W356">
        <f>VLOOKUP(A356,site_data_desc!$A$2:$M$380,11,0)</f>
        <v>0</v>
      </c>
      <c r="X356">
        <f>VLOOKUP(A356,site_data_desc!$A$2:$M$380,12,0)</f>
        <v>0</v>
      </c>
      <c r="Y356">
        <f>VLOOKUP(A356,site_data_desc!$A$2:$M$380,13,0)</f>
        <v>0</v>
      </c>
      <c r="Z356" s="1">
        <f t="shared" si="56"/>
        <v>0.276618724995086</v>
      </c>
      <c r="AA356" s="1" t="str">
        <f t="shared" si="57"/>
        <v>26-50% increase</v>
      </c>
      <c r="AB356" s="3">
        <f t="shared" si="58"/>
        <v>2</v>
      </c>
      <c r="AC356">
        <f t="shared" si="59"/>
        <v>1</v>
      </c>
    </row>
    <row r="357" spans="1:29" x14ac:dyDescent="0.3">
      <c r="A357" t="s">
        <v>355</v>
      </c>
      <c r="B357" s="1">
        <f>VLOOKUP(A357,welfare_data!$A$1:$C$379,2,0)</f>
        <v>1990730.2817609999</v>
      </c>
      <c r="C357" s="1">
        <f>VLOOKUP(A357,welfare_data!$A$1:$C$379,3,0)</f>
        <v>2540130.8426859998</v>
      </c>
      <c r="D357" t="s">
        <v>379</v>
      </c>
      <c r="E357">
        <v>12.028</v>
      </c>
      <c r="F357">
        <v>57.389000000000003</v>
      </c>
      <c r="G357" t="str">
        <f t="shared" si="50"/>
        <v>1,000,000 - 3,000,000</v>
      </c>
      <c r="H357" t="str">
        <f t="shared" si="50"/>
        <v>1,000,000 - 3,000,000</v>
      </c>
      <c r="I357">
        <f t="shared" si="51"/>
        <v>2</v>
      </c>
      <c r="J357">
        <f t="shared" si="51"/>
        <v>2</v>
      </c>
      <c r="K357">
        <f t="shared" si="52"/>
        <v>1.3160740129524926</v>
      </c>
      <c r="L357">
        <f t="shared" si="53"/>
        <v>1.4142135623730949</v>
      </c>
      <c r="M357">
        <f t="shared" si="54"/>
        <v>1.3160740129524926</v>
      </c>
      <c r="N357">
        <f t="shared" si="55"/>
        <v>1.4142135623730949</v>
      </c>
      <c r="O357">
        <f>VLOOKUP(A357,site_data_desc!$A$2:$M$380,3,0)</f>
        <v>0</v>
      </c>
      <c r="P357">
        <f>VLOOKUP(A357,site_data_desc!$A$2:$M$380,4,0)</f>
        <v>0.31154300000000001</v>
      </c>
      <c r="Q357">
        <f>VLOOKUP(A357,site_data_desc!$A$2:$M$380,5,0)</f>
        <v>189.51401000000001</v>
      </c>
      <c r="R357">
        <f>VLOOKUP(A357,site_data_desc!$A$2:$M$380,6,0)</f>
        <v>153.53101000000001</v>
      </c>
      <c r="S357">
        <f>VLOOKUP(A357,site_data_desc!$A$2:$M$380,7,0)</f>
        <v>1</v>
      </c>
      <c r="T357">
        <f>VLOOKUP(A357,site_data_desc!$A$2:$M$380,8,0)</f>
        <v>0.05</v>
      </c>
      <c r="U357">
        <f>VLOOKUP(A357,site_data_desc!$A$2:$M$380,9,0)</f>
        <v>0.05</v>
      </c>
      <c r="V357">
        <f>VLOOKUP(A357,site_data_desc!$A$2:$M$380,10,0)</f>
        <v>1</v>
      </c>
      <c r="W357">
        <f>VLOOKUP(A357,site_data_desc!$A$2:$M$380,11,0)</f>
        <v>0</v>
      </c>
      <c r="X357">
        <f>VLOOKUP(A357,site_data_desc!$A$2:$M$380,12,0)</f>
        <v>0</v>
      </c>
      <c r="Y357">
        <f>VLOOKUP(A357,site_data_desc!$A$2:$M$380,13,0)</f>
        <v>0</v>
      </c>
      <c r="Z357" s="1">
        <f t="shared" si="56"/>
        <v>0.27597940612979482</v>
      </c>
      <c r="AA357" s="1" t="str">
        <f t="shared" si="57"/>
        <v>26-50% increase</v>
      </c>
      <c r="AB357" s="3">
        <f t="shared" si="58"/>
        <v>2</v>
      </c>
      <c r="AC357">
        <f t="shared" si="59"/>
        <v>1</v>
      </c>
    </row>
    <row r="358" spans="1:29" x14ac:dyDescent="0.3">
      <c r="A358" t="s">
        <v>356</v>
      </c>
      <c r="B358" s="1">
        <f>VLOOKUP(A358,welfare_data!$A$1:$C$379,2,0)</f>
        <v>3008357.542415</v>
      </c>
      <c r="C358" s="1">
        <f>VLOOKUP(A358,welfare_data!$A$1:$C$379,3,0)</f>
        <v>3837610.4281529998</v>
      </c>
      <c r="D358" t="s">
        <v>379</v>
      </c>
      <c r="E358">
        <v>12.101000000000001</v>
      </c>
      <c r="F358">
        <v>57.396000000000001</v>
      </c>
      <c r="G358" t="str">
        <f t="shared" si="50"/>
        <v>3,000,000 - 10,000,000</v>
      </c>
      <c r="H358" t="str">
        <f t="shared" si="50"/>
        <v>3,000,000 - 10,000,000</v>
      </c>
      <c r="I358">
        <f t="shared" si="51"/>
        <v>3</v>
      </c>
      <c r="J358">
        <f t="shared" si="51"/>
        <v>3</v>
      </c>
      <c r="K358">
        <f t="shared" si="52"/>
        <v>1.5098036484771051</v>
      </c>
      <c r="L358">
        <f t="shared" si="53"/>
        <v>1.6817928305074288</v>
      </c>
      <c r="M358">
        <f t="shared" si="54"/>
        <v>1.5098036484771051</v>
      </c>
      <c r="N358">
        <f t="shared" si="55"/>
        <v>1.6817928305074288</v>
      </c>
      <c r="O358">
        <f>VLOOKUP(A358,site_data_desc!$A$2:$M$380,3,0)</f>
        <v>0</v>
      </c>
      <c r="P358">
        <f>VLOOKUP(A358,site_data_desc!$A$2:$M$380,4,0)</f>
        <v>1.9248301000000002E-2</v>
      </c>
      <c r="Q358">
        <f>VLOOKUP(A358,site_data_desc!$A$2:$M$380,5,0)</f>
        <v>153.80000000000001</v>
      </c>
      <c r="R358">
        <f>VLOOKUP(A358,site_data_desc!$A$2:$M$380,6,0)</f>
        <v>131.08299</v>
      </c>
      <c r="S358">
        <f>VLOOKUP(A358,site_data_desc!$A$2:$M$380,7,0)</f>
        <v>1</v>
      </c>
      <c r="T358">
        <f>VLOOKUP(A358,site_data_desc!$A$2:$M$380,8,0)</f>
        <v>7.4999999999999997E-2</v>
      </c>
      <c r="U358">
        <f>VLOOKUP(A358,site_data_desc!$A$2:$M$380,9,0)</f>
        <v>0.05</v>
      </c>
      <c r="V358">
        <f>VLOOKUP(A358,site_data_desc!$A$2:$M$380,10,0)</f>
        <v>1</v>
      </c>
      <c r="W358">
        <f>VLOOKUP(A358,site_data_desc!$A$2:$M$380,11,0)</f>
        <v>0</v>
      </c>
      <c r="X358">
        <f>VLOOKUP(A358,site_data_desc!$A$2:$M$380,12,0)</f>
        <v>0</v>
      </c>
      <c r="Y358">
        <f>VLOOKUP(A358,site_data_desc!$A$2:$M$380,13,0)</f>
        <v>0</v>
      </c>
      <c r="Z358" s="1">
        <f t="shared" si="56"/>
        <v>0.27564971053018711</v>
      </c>
      <c r="AA358" s="1" t="str">
        <f t="shared" si="57"/>
        <v>26-50% increase</v>
      </c>
      <c r="AB358" s="3">
        <f t="shared" si="58"/>
        <v>2</v>
      </c>
      <c r="AC358">
        <f t="shared" si="59"/>
        <v>1</v>
      </c>
    </row>
    <row r="359" spans="1:29" x14ac:dyDescent="0.3">
      <c r="A359" t="s">
        <v>357</v>
      </c>
      <c r="B359" s="1">
        <f>VLOOKUP(A359,welfare_data!$A$1:$C$379,2,0)</f>
        <v>19236974.635279998</v>
      </c>
      <c r="C359" s="1">
        <f>VLOOKUP(A359,welfare_data!$A$1:$C$379,3,0)</f>
        <v>24543083.58625</v>
      </c>
      <c r="D359" t="s">
        <v>379</v>
      </c>
      <c r="E359">
        <v>11.6549999999999</v>
      </c>
      <c r="F359">
        <v>57.755000000000003</v>
      </c>
      <c r="G359" t="str">
        <f t="shared" si="50"/>
        <v>10,000,000 - 30,000,000</v>
      </c>
      <c r="H359" t="str">
        <f t="shared" si="50"/>
        <v>10,000,000 - 30,000,000</v>
      </c>
      <c r="I359">
        <f t="shared" si="51"/>
        <v>4</v>
      </c>
      <c r="J359">
        <f t="shared" si="51"/>
        <v>4</v>
      </c>
      <c r="K359">
        <f t="shared" si="52"/>
        <v>1.7320508075688776</v>
      </c>
      <c r="L359">
        <f t="shared" si="53"/>
        <v>1.9999999999999996</v>
      </c>
      <c r="M359">
        <f t="shared" si="54"/>
        <v>1.7320508075688776</v>
      </c>
      <c r="N359">
        <f t="shared" si="55"/>
        <v>1.9999999999999996</v>
      </c>
      <c r="O359">
        <f>VLOOKUP(A359,site_data_desc!$A$2:$M$380,3,0)</f>
        <v>0</v>
      </c>
      <c r="P359">
        <f>VLOOKUP(A359,site_data_desc!$A$2:$M$380,4,0)</f>
        <v>0.17482201</v>
      </c>
      <c r="Q359">
        <f>VLOOKUP(A359,site_data_desc!$A$2:$M$380,5,0)</f>
        <v>217.38399999999999</v>
      </c>
      <c r="R359">
        <f>VLOOKUP(A359,site_data_desc!$A$2:$M$380,6,0)</f>
        <v>222.17798999999999</v>
      </c>
      <c r="S359">
        <f>VLOOKUP(A359,site_data_desc!$A$2:$M$380,7,0)</f>
        <v>1</v>
      </c>
      <c r="T359">
        <f>VLOOKUP(A359,site_data_desc!$A$2:$M$380,8,0)</f>
        <v>0.01</v>
      </c>
      <c r="U359">
        <f>VLOOKUP(A359,site_data_desc!$A$2:$M$380,9,0)</f>
        <v>0.01</v>
      </c>
      <c r="V359">
        <f>VLOOKUP(A359,site_data_desc!$A$2:$M$380,10,0)</f>
        <v>1</v>
      </c>
      <c r="W359">
        <f>VLOOKUP(A359,site_data_desc!$A$2:$M$380,11,0)</f>
        <v>0</v>
      </c>
      <c r="X359">
        <f>VLOOKUP(A359,site_data_desc!$A$2:$M$380,12,0)</f>
        <v>0</v>
      </c>
      <c r="Y359">
        <f>VLOOKUP(A359,site_data_desc!$A$2:$M$380,13,0)</f>
        <v>0</v>
      </c>
      <c r="Z359" s="1">
        <f t="shared" si="56"/>
        <v>0.27582866077282064</v>
      </c>
      <c r="AA359" s="1" t="str">
        <f t="shared" si="57"/>
        <v>26-50% increase</v>
      </c>
      <c r="AB359" s="3">
        <f t="shared" si="58"/>
        <v>2</v>
      </c>
      <c r="AC359">
        <f t="shared" si="59"/>
        <v>1</v>
      </c>
    </row>
    <row r="360" spans="1:29" x14ac:dyDescent="0.3">
      <c r="A360" t="s">
        <v>358</v>
      </c>
      <c r="B360" s="1">
        <f>VLOOKUP(A360,welfare_data!$A$1:$C$379,2,0)</f>
        <v>3046230.3512619999</v>
      </c>
      <c r="C360" s="1">
        <f>VLOOKUP(A360,welfare_data!$A$1:$C$379,3,0)</f>
        <v>3884006.9385290002</v>
      </c>
      <c r="D360" t="s">
        <v>379</v>
      </c>
      <c r="E360">
        <v>11.6679999999999</v>
      </c>
      <c r="F360">
        <v>57.688000000000002</v>
      </c>
      <c r="G360" t="str">
        <f t="shared" si="50"/>
        <v>3,000,000 - 10,000,000</v>
      </c>
      <c r="H360" t="str">
        <f t="shared" si="50"/>
        <v>3,000,000 - 10,000,000</v>
      </c>
      <c r="I360">
        <f t="shared" si="51"/>
        <v>3</v>
      </c>
      <c r="J360">
        <f t="shared" si="51"/>
        <v>3</v>
      </c>
      <c r="K360">
        <f t="shared" si="52"/>
        <v>1.5098036484771051</v>
      </c>
      <c r="L360">
        <f t="shared" si="53"/>
        <v>1.6817928305074288</v>
      </c>
      <c r="M360">
        <f t="shared" si="54"/>
        <v>1.5098036484771051</v>
      </c>
      <c r="N360">
        <f t="shared" si="55"/>
        <v>1.6817928305074288</v>
      </c>
      <c r="O360">
        <f>VLOOKUP(A360,site_data_desc!$A$2:$M$380,3,0)</f>
        <v>0</v>
      </c>
      <c r="P360">
        <f>VLOOKUP(A360,site_data_desc!$A$2:$M$380,4,0)</f>
        <v>0.32347298999999996</v>
      </c>
      <c r="Q360">
        <f>VLOOKUP(A360,site_data_desc!$A$2:$M$380,5,0)</f>
        <v>329.39499000000001</v>
      </c>
      <c r="R360">
        <f>VLOOKUP(A360,site_data_desc!$A$2:$M$380,6,0)</f>
        <v>284.74898999999999</v>
      </c>
      <c r="S360">
        <f>VLOOKUP(A360,site_data_desc!$A$2:$M$380,7,0)</f>
        <v>1</v>
      </c>
      <c r="T360">
        <f>VLOOKUP(A360,site_data_desc!$A$2:$M$380,8,0)</f>
        <v>3.2500000000000001E-2</v>
      </c>
      <c r="U360">
        <f>VLOOKUP(A360,site_data_desc!$A$2:$M$380,9,0)</f>
        <v>0.01</v>
      </c>
      <c r="V360">
        <f>VLOOKUP(A360,site_data_desc!$A$2:$M$380,10,0)</f>
        <v>1</v>
      </c>
      <c r="W360">
        <f>VLOOKUP(A360,site_data_desc!$A$2:$M$380,11,0)</f>
        <v>0</v>
      </c>
      <c r="X360">
        <f>VLOOKUP(A360,site_data_desc!$A$2:$M$380,12,0)</f>
        <v>0</v>
      </c>
      <c r="Y360">
        <f>VLOOKUP(A360,site_data_desc!$A$2:$M$380,13,0)</f>
        <v>0</v>
      </c>
      <c r="Z360" s="1">
        <f t="shared" si="56"/>
        <v>0.27502076030459222</v>
      </c>
      <c r="AA360" s="1" t="str">
        <f t="shared" si="57"/>
        <v>26-50% increase</v>
      </c>
      <c r="AB360" s="3">
        <f t="shared" si="58"/>
        <v>2</v>
      </c>
      <c r="AC360">
        <f t="shared" si="59"/>
        <v>1</v>
      </c>
    </row>
    <row r="361" spans="1:29" x14ac:dyDescent="0.3">
      <c r="A361" t="s">
        <v>359</v>
      </c>
      <c r="B361" s="1">
        <f>VLOOKUP(A361,welfare_data!$A$1:$C$379,2,0)</f>
        <v>9851368.05308</v>
      </c>
      <c r="C361" s="1">
        <f>VLOOKUP(A361,welfare_data!$A$1:$C$379,3,0)</f>
        <v>12555723.142829999</v>
      </c>
      <c r="D361" t="s">
        <v>379</v>
      </c>
      <c r="E361">
        <v>11.634</v>
      </c>
      <c r="F361">
        <v>57.719000000000001</v>
      </c>
      <c r="G361" t="str">
        <f t="shared" si="50"/>
        <v>3,000,000 - 10,000,000</v>
      </c>
      <c r="H361" t="str">
        <f t="shared" si="50"/>
        <v>10,000,000 - 30,000,000</v>
      </c>
      <c r="I361">
        <f t="shared" si="51"/>
        <v>3</v>
      </c>
      <c r="J361">
        <f t="shared" si="51"/>
        <v>4</v>
      </c>
      <c r="K361">
        <f t="shared" si="52"/>
        <v>1.5098036484771051</v>
      </c>
      <c r="L361">
        <f t="shared" si="53"/>
        <v>1.6817928305074288</v>
      </c>
      <c r="M361">
        <f t="shared" si="54"/>
        <v>1.7320508075688776</v>
      </c>
      <c r="N361">
        <f t="shared" si="55"/>
        <v>1.9999999999999996</v>
      </c>
      <c r="O361">
        <f>VLOOKUP(A361,site_data_desc!$A$2:$M$380,3,0)</f>
        <v>0</v>
      </c>
      <c r="P361">
        <f>VLOOKUP(A361,site_data_desc!$A$2:$M$380,4,0)</f>
        <v>0.43091299</v>
      </c>
      <c r="Q361">
        <f>VLOOKUP(A361,site_data_desc!$A$2:$M$380,5,0)</f>
        <v>282.41199</v>
      </c>
      <c r="R361">
        <f>VLOOKUP(A361,site_data_desc!$A$2:$M$380,6,0)</f>
        <v>271.02899000000002</v>
      </c>
      <c r="S361">
        <f>VLOOKUP(A361,site_data_desc!$A$2:$M$380,7,0)</f>
        <v>1</v>
      </c>
      <c r="T361">
        <f>VLOOKUP(A361,site_data_desc!$A$2:$M$380,8,0)</f>
        <v>1.2500000000000001E-2</v>
      </c>
      <c r="U361">
        <f>VLOOKUP(A361,site_data_desc!$A$2:$M$380,9,0)</f>
        <v>1.2500000000000001E-2</v>
      </c>
      <c r="V361">
        <f>VLOOKUP(A361,site_data_desc!$A$2:$M$380,10,0)</f>
        <v>1</v>
      </c>
      <c r="W361">
        <f>VLOOKUP(A361,site_data_desc!$A$2:$M$380,11,0)</f>
        <v>0</v>
      </c>
      <c r="X361">
        <f>VLOOKUP(A361,site_data_desc!$A$2:$M$380,12,0)</f>
        <v>0</v>
      </c>
      <c r="Y361">
        <f>VLOOKUP(A361,site_data_desc!$A$2:$M$380,13,0)</f>
        <v>0</v>
      </c>
      <c r="Z361" s="1">
        <f t="shared" si="56"/>
        <v>0.27451568910822399</v>
      </c>
      <c r="AA361" s="1" t="str">
        <f t="shared" si="57"/>
        <v>26-50% increase</v>
      </c>
      <c r="AB361" s="3">
        <f t="shared" si="58"/>
        <v>2</v>
      </c>
      <c r="AC361">
        <f t="shared" si="59"/>
        <v>1</v>
      </c>
    </row>
    <row r="362" spans="1:29" x14ac:dyDescent="0.3">
      <c r="A362" t="s">
        <v>360</v>
      </c>
      <c r="B362" s="1">
        <f>VLOOKUP(A362,welfare_data!$A$1:$C$379,2,0)</f>
        <v>8509322.8706570007</v>
      </c>
      <c r="C362" s="1">
        <f>VLOOKUP(A362,welfare_data!$A$1:$C$379,3,0)</f>
        <v>10844525.010469999</v>
      </c>
      <c r="D362" t="s">
        <v>379</v>
      </c>
      <c r="E362">
        <v>11.2739999999999</v>
      </c>
      <c r="F362">
        <v>58.3539999999999</v>
      </c>
      <c r="G362" t="str">
        <f t="shared" si="50"/>
        <v>3,000,000 - 10,000,000</v>
      </c>
      <c r="H362" t="str">
        <f t="shared" si="50"/>
        <v>10,000,000 - 30,000,000</v>
      </c>
      <c r="I362">
        <f t="shared" si="51"/>
        <v>3</v>
      </c>
      <c r="J362">
        <f t="shared" si="51"/>
        <v>4</v>
      </c>
      <c r="K362">
        <f t="shared" si="52"/>
        <v>1.5098036484771051</v>
      </c>
      <c r="L362">
        <f t="shared" si="53"/>
        <v>1.6817928305074288</v>
      </c>
      <c r="M362">
        <f t="shared" si="54"/>
        <v>1.7320508075688776</v>
      </c>
      <c r="N362">
        <f t="shared" si="55"/>
        <v>1.9999999999999996</v>
      </c>
      <c r="O362">
        <f>VLOOKUP(A362,site_data_desc!$A$2:$M$380,3,0)</f>
        <v>0</v>
      </c>
      <c r="P362">
        <f>VLOOKUP(A362,site_data_desc!$A$2:$M$380,4,0)</f>
        <v>0.190548</v>
      </c>
      <c r="Q362">
        <f>VLOOKUP(A362,site_data_desc!$A$2:$M$380,5,0)</f>
        <v>99.525597000000005</v>
      </c>
      <c r="R362">
        <f>VLOOKUP(A362,site_data_desc!$A$2:$M$380,6,0)</f>
        <v>70.735397000000006</v>
      </c>
      <c r="S362">
        <f>VLOOKUP(A362,site_data_desc!$A$2:$M$380,7,0)</f>
        <v>1</v>
      </c>
      <c r="T362">
        <f>VLOOKUP(A362,site_data_desc!$A$2:$M$380,8,0)</f>
        <v>0.01</v>
      </c>
      <c r="U362">
        <f>VLOOKUP(A362,site_data_desc!$A$2:$M$380,9,0)</f>
        <v>0.01</v>
      </c>
      <c r="V362">
        <f>VLOOKUP(A362,site_data_desc!$A$2:$M$380,10,0)</f>
        <v>1</v>
      </c>
      <c r="W362">
        <f>VLOOKUP(A362,site_data_desc!$A$2:$M$380,11,0)</f>
        <v>0</v>
      </c>
      <c r="X362">
        <f>VLOOKUP(A362,site_data_desc!$A$2:$M$380,12,0)</f>
        <v>0</v>
      </c>
      <c r="Y362">
        <f>VLOOKUP(A362,site_data_desc!$A$2:$M$380,13,0)</f>
        <v>0</v>
      </c>
      <c r="Z362" s="1">
        <f t="shared" si="56"/>
        <v>0.27442866786328657</v>
      </c>
      <c r="AA362" s="1" t="str">
        <f t="shared" si="57"/>
        <v>26-50% increase</v>
      </c>
      <c r="AB362" s="3">
        <f t="shared" si="58"/>
        <v>2</v>
      </c>
      <c r="AC362">
        <f t="shared" si="59"/>
        <v>1</v>
      </c>
    </row>
    <row r="363" spans="1:29" x14ac:dyDescent="0.3">
      <c r="A363" t="s">
        <v>361</v>
      </c>
      <c r="B363" s="1">
        <f>VLOOKUP(A363,welfare_data!$A$1:$C$379,2,0)</f>
        <v>6014140.9637740003</v>
      </c>
      <c r="C363" s="1">
        <f>VLOOKUP(A363,welfare_data!$A$1:$C$379,3,0)</f>
        <v>7666243.3679020004</v>
      </c>
      <c r="D363" t="s">
        <v>379</v>
      </c>
      <c r="E363">
        <v>11.315</v>
      </c>
      <c r="F363">
        <v>58.4759999999999</v>
      </c>
      <c r="G363" t="str">
        <f t="shared" si="50"/>
        <v>3,000,000 - 10,000,000</v>
      </c>
      <c r="H363" t="str">
        <f t="shared" si="50"/>
        <v>3,000,000 - 10,000,000</v>
      </c>
      <c r="I363">
        <f t="shared" si="51"/>
        <v>3</v>
      </c>
      <c r="J363">
        <f t="shared" si="51"/>
        <v>3</v>
      </c>
      <c r="K363">
        <f t="shared" si="52"/>
        <v>1.5098036484771051</v>
      </c>
      <c r="L363">
        <f t="shared" si="53"/>
        <v>1.6817928305074288</v>
      </c>
      <c r="M363">
        <f t="shared" si="54"/>
        <v>1.5098036484771051</v>
      </c>
      <c r="N363">
        <f t="shared" si="55"/>
        <v>1.6817928305074288</v>
      </c>
      <c r="O363">
        <f>VLOOKUP(A363,site_data_desc!$A$2:$M$380,3,0)</f>
        <v>0</v>
      </c>
      <c r="P363">
        <f>VLOOKUP(A363,site_data_desc!$A$2:$M$380,4,0)</f>
        <v>9.5505798000000003E-2</v>
      </c>
      <c r="Q363">
        <f>VLOOKUP(A363,site_data_desc!$A$2:$M$380,5,0)</f>
        <v>55.248001000000002</v>
      </c>
      <c r="R363">
        <f>VLOOKUP(A363,site_data_desc!$A$2:$M$380,6,0)</f>
        <v>27.695900000000002</v>
      </c>
      <c r="S363">
        <f>VLOOKUP(A363,site_data_desc!$A$2:$M$380,7,0)</f>
        <v>1</v>
      </c>
      <c r="T363">
        <f>VLOOKUP(A363,site_data_desc!$A$2:$M$380,8,0)</f>
        <v>1.4999999999999999E-2</v>
      </c>
      <c r="U363">
        <f>VLOOKUP(A363,site_data_desc!$A$2:$M$380,9,0)</f>
        <v>0.01</v>
      </c>
      <c r="V363">
        <f>VLOOKUP(A363,site_data_desc!$A$2:$M$380,10,0)</f>
        <v>1</v>
      </c>
      <c r="W363">
        <f>VLOOKUP(A363,site_data_desc!$A$2:$M$380,11,0)</f>
        <v>0</v>
      </c>
      <c r="X363">
        <f>VLOOKUP(A363,site_data_desc!$A$2:$M$380,12,0)</f>
        <v>0</v>
      </c>
      <c r="Y363">
        <f>VLOOKUP(A363,site_data_desc!$A$2:$M$380,13,0)</f>
        <v>0</v>
      </c>
      <c r="Z363" s="1">
        <f t="shared" si="56"/>
        <v>0.27470297322250842</v>
      </c>
      <c r="AA363" s="1" t="str">
        <f t="shared" si="57"/>
        <v>26-50% increase</v>
      </c>
      <c r="AB363" s="3">
        <f t="shared" si="58"/>
        <v>2</v>
      </c>
      <c r="AC363">
        <f t="shared" si="59"/>
        <v>1</v>
      </c>
    </row>
    <row r="364" spans="1:29" x14ac:dyDescent="0.3">
      <c r="A364" t="s">
        <v>362</v>
      </c>
      <c r="B364" s="1">
        <f>VLOOKUP(A364,welfare_data!$A$1:$C$379,2,0)</f>
        <v>13524367.50175</v>
      </c>
      <c r="C364" s="1">
        <f>VLOOKUP(A364,welfare_data!$A$1:$C$379,3,0)</f>
        <v>17228616.822489999</v>
      </c>
      <c r="D364" t="s">
        <v>379</v>
      </c>
      <c r="E364">
        <v>11.226000000000001</v>
      </c>
      <c r="F364">
        <v>58.365000000000002</v>
      </c>
      <c r="G364" t="str">
        <f t="shared" si="50"/>
        <v>10,000,000 - 30,000,000</v>
      </c>
      <c r="H364" t="str">
        <f t="shared" si="50"/>
        <v>10,000,000 - 30,000,000</v>
      </c>
      <c r="I364">
        <f t="shared" si="51"/>
        <v>4</v>
      </c>
      <c r="J364">
        <f t="shared" si="51"/>
        <v>4</v>
      </c>
      <c r="K364">
        <f t="shared" si="52"/>
        <v>1.7320508075688776</v>
      </c>
      <c r="L364">
        <f t="shared" si="53"/>
        <v>1.9999999999999996</v>
      </c>
      <c r="M364">
        <f t="shared" si="54"/>
        <v>1.7320508075688776</v>
      </c>
      <c r="N364">
        <f t="shared" si="55"/>
        <v>1.9999999999999996</v>
      </c>
      <c r="O364">
        <f>VLOOKUP(A364,site_data_desc!$A$2:$M$380,3,0)</f>
        <v>0</v>
      </c>
      <c r="P364">
        <f>VLOOKUP(A364,site_data_desc!$A$2:$M$380,4,0)</f>
        <v>0.19173599</v>
      </c>
      <c r="Q364">
        <f>VLOOKUP(A364,site_data_desc!$A$2:$M$380,5,0)</f>
        <v>105.447</v>
      </c>
      <c r="R364">
        <f>VLOOKUP(A364,site_data_desc!$A$2:$M$380,6,0)</f>
        <v>72.460898999999998</v>
      </c>
      <c r="S364">
        <f>VLOOKUP(A364,site_data_desc!$A$2:$M$380,7,0)</f>
        <v>1</v>
      </c>
      <c r="T364">
        <f>VLOOKUP(A364,site_data_desc!$A$2:$M$380,8,0)</f>
        <v>0.01</v>
      </c>
      <c r="U364">
        <f>VLOOKUP(A364,site_data_desc!$A$2:$M$380,9,0)</f>
        <v>0.01</v>
      </c>
      <c r="V364">
        <f>VLOOKUP(A364,site_data_desc!$A$2:$M$380,10,0)</f>
        <v>1</v>
      </c>
      <c r="W364">
        <f>VLOOKUP(A364,site_data_desc!$A$2:$M$380,11,0)</f>
        <v>0</v>
      </c>
      <c r="X364">
        <f>VLOOKUP(A364,site_data_desc!$A$2:$M$380,12,0)</f>
        <v>0</v>
      </c>
      <c r="Y364">
        <f>VLOOKUP(A364,site_data_desc!$A$2:$M$380,13,0)</f>
        <v>0</v>
      </c>
      <c r="Z364" s="1">
        <f t="shared" si="56"/>
        <v>0.27389445903926257</v>
      </c>
      <c r="AA364" s="1" t="str">
        <f t="shared" si="57"/>
        <v>26-50% increase</v>
      </c>
      <c r="AB364" s="3">
        <f t="shared" si="58"/>
        <v>2</v>
      </c>
      <c r="AC364">
        <f t="shared" si="59"/>
        <v>1</v>
      </c>
    </row>
    <row r="365" spans="1:29" x14ac:dyDescent="0.3">
      <c r="A365" t="s">
        <v>363</v>
      </c>
      <c r="B365" s="1">
        <f>VLOOKUP(A365,welfare_data!$A$1:$C$379,2,0)</f>
        <v>23863344.888599999</v>
      </c>
      <c r="C365" s="1">
        <f>VLOOKUP(A365,welfare_data!$A$1:$C$379,3,0)</f>
        <v>30453937.291990001</v>
      </c>
      <c r="D365" t="s">
        <v>379</v>
      </c>
      <c r="E365">
        <v>11.7509999999999</v>
      </c>
      <c r="F365">
        <v>57.747</v>
      </c>
      <c r="G365" t="str">
        <f t="shared" si="50"/>
        <v>10,000,000 - 30,000,000</v>
      </c>
      <c r="H365" t="str">
        <f t="shared" si="50"/>
        <v>30,000,000 - 70,000,000</v>
      </c>
      <c r="I365">
        <f t="shared" si="51"/>
        <v>4</v>
      </c>
      <c r="J365">
        <f t="shared" si="51"/>
        <v>5</v>
      </c>
      <c r="K365">
        <f t="shared" si="52"/>
        <v>1.7320508075688776</v>
      </c>
      <c r="L365">
        <f t="shared" si="53"/>
        <v>1.9999999999999996</v>
      </c>
      <c r="M365">
        <f t="shared" si="54"/>
        <v>1.9870133464215782</v>
      </c>
      <c r="N365">
        <f t="shared" si="55"/>
        <v>2.3784142300054416</v>
      </c>
      <c r="O365">
        <f>VLOOKUP(A365,site_data_desc!$A$2:$M$380,3,0)</f>
        <v>0</v>
      </c>
      <c r="P365">
        <f>VLOOKUP(A365,site_data_desc!$A$2:$M$380,4,0)</f>
        <v>0.29220098999999999</v>
      </c>
      <c r="Q365">
        <f>VLOOKUP(A365,site_data_desc!$A$2:$M$380,5,0)</f>
        <v>318.99301000000003</v>
      </c>
      <c r="R365">
        <f>VLOOKUP(A365,site_data_desc!$A$2:$M$380,6,0)</f>
        <v>343.62299000000002</v>
      </c>
      <c r="S365">
        <f>VLOOKUP(A365,site_data_desc!$A$2:$M$380,7,0)</f>
        <v>1</v>
      </c>
      <c r="T365">
        <f>VLOOKUP(A365,site_data_desc!$A$2:$M$380,8,0)</f>
        <v>3.5000000000000003E-2</v>
      </c>
      <c r="U365">
        <f>VLOOKUP(A365,site_data_desc!$A$2:$M$380,9,0)</f>
        <v>0.01</v>
      </c>
      <c r="V365">
        <f>VLOOKUP(A365,site_data_desc!$A$2:$M$380,10,0)</f>
        <v>1</v>
      </c>
      <c r="W365">
        <f>VLOOKUP(A365,site_data_desc!$A$2:$M$380,11,0)</f>
        <v>0</v>
      </c>
      <c r="X365">
        <f>VLOOKUP(A365,site_data_desc!$A$2:$M$380,12,0)</f>
        <v>0</v>
      </c>
      <c r="Y365">
        <f>VLOOKUP(A365,site_data_desc!$A$2:$M$380,13,0)</f>
        <v>0</v>
      </c>
      <c r="Z365" s="1">
        <f t="shared" si="56"/>
        <v>0.27618057879800667</v>
      </c>
      <c r="AA365" s="1" t="str">
        <f t="shared" si="57"/>
        <v>26-50% increase</v>
      </c>
      <c r="AB365" s="3">
        <f t="shared" si="58"/>
        <v>2</v>
      </c>
      <c r="AC365">
        <f t="shared" si="59"/>
        <v>1</v>
      </c>
    </row>
    <row r="366" spans="1:29" x14ac:dyDescent="0.3">
      <c r="A366" t="s">
        <v>364</v>
      </c>
      <c r="B366" s="1">
        <f>VLOOKUP(A366,welfare_data!$A$1:$C$379,2,0)</f>
        <v>1695196.679006</v>
      </c>
      <c r="C366" s="1">
        <f>VLOOKUP(A366,welfare_data!$A$1:$C$379,3,0)</f>
        <v>2162073.8977259998</v>
      </c>
      <c r="D366" t="s">
        <v>379</v>
      </c>
      <c r="E366">
        <v>11.9209999999999</v>
      </c>
      <c r="F366">
        <v>57.618000000000002</v>
      </c>
      <c r="G366" t="str">
        <f t="shared" si="50"/>
        <v>1,000,000 - 3,000,000</v>
      </c>
      <c r="H366" t="str">
        <f t="shared" si="50"/>
        <v>1,000,000 - 3,000,000</v>
      </c>
      <c r="I366">
        <f t="shared" si="51"/>
        <v>2</v>
      </c>
      <c r="J366">
        <f t="shared" si="51"/>
        <v>2</v>
      </c>
      <c r="K366">
        <f t="shared" si="52"/>
        <v>1.3160740129524926</v>
      </c>
      <c r="L366">
        <f t="shared" si="53"/>
        <v>1.4142135623730949</v>
      </c>
      <c r="M366">
        <f t="shared" si="54"/>
        <v>1.3160740129524926</v>
      </c>
      <c r="N366">
        <f t="shared" si="55"/>
        <v>1.4142135623730949</v>
      </c>
      <c r="O366">
        <f>VLOOKUP(A366,site_data_desc!$A$2:$M$380,3,0)</f>
        <v>0</v>
      </c>
      <c r="P366">
        <f>VLOOKUP(A366,site_data_desc!$A$2:$M$380,4,0)</f>
        <v>1.0564100000000001</v>
      </c>
      <c r="Q366">
        <f>VLOOKUP(A366,site_data_desc!$A$2:$M$380,5,0)</f>
        <v>1069.6600000000001</v>
      </c>
      <c r="R366">
        <f>VLOOKUP(A366,site_data_desc!$A$2:$M$380,6,0)</f>
        <v>911.67498999999998</v>
      </c>
      <c r="S366">
        <f>VLOOKUP(A366,site_data_desc!$A$2:$M$380,7,0)</f>
        <v>1</v>
      </c>
      <c r="T366">
        <f>VLOOKUP(A366,site_data_desc!$A$2:$M$380,8,0)</f>
        <v>2.2499999999999999E-2</v>
      </c>
      <c r="U366">
        <f>VLOOKUP(A366,site_data_desc!$A$2:$M$380,9,0)</f>
        <v>0.01</v>
      </c>
      <c r="V366">
        <f>VLOOKUP(A366,site_data_desc!$A$2:$M$380,10,0)</f>
        <v>1</v>
      </c>
      <c r="W366">
        <f>VLOOKUP(A366,site_data_desc!$A$2:$M$380,11,0)</f>
        <v>0</v>
      </c>
      <c r="X366">
        <f>VLOOKUP(A366,site_data_desc!$A$2:$M$380,12,0)</f>
        <v>0</v>
      </c>
      <c r="Y366">
        <f>VLOOKUP(A366,site_data_desc!$A$2:$M$380,13,0)</f>
        <v>0</v>
      </c>
      <c r="Z366" s="1">
        <f t="shared" si="56"/>
        <v>0.27541182949565424</v>
      </c>
      <c r="AA366" s="1" t="str">
        <f t="shared" si="57"/>
        <v>26-50% increase</v>
      </c>
      <c r="AB366" s="3">
        <f t="shared" si="58"/>
        <v>2</v>
      </c>
      <c r="AC366">
        <f t="shared" si="59"/>
        <v>1</v>
      </c>
    </row>
    <row r="367" spans="1:29" x14ac:dyDescent="0.3">
      <c r="A367" t="s">
        <v>365</v>
      </c>
      <c r="B367" s="1">
        <f>VLOOKUP(A367,welfare_data!$A$1:$C$379,2,0)</f>
        <v>161891669.5343</v>
      </c>
      <c r="C367" s="1">
        <f>VLOOKUP(A367,welfare_data!$A$1:$C$379,3,0)</f>
        <v>206513943.53369999</v>
      </c>
      <c r="D367" t="s">
        <v>379</v>
      </c>
      <c r="E367">
        <v>11.8439999999999</v>
      </c>
      <c r="F367">
        <v>57.658999999999899</v>
      </c>
      <c r="G367" t="str">
        <f t="shared" si="50"/>
        <v>150,000,000 - 400,000,000</v>
      </c>
      <c r="H367" t="str">
        <f t="shared" si="50"/>
        <v>150,000,000 - 400,000,000</v>
      </c>
      <c r="I367">
        <f t="shared" si="51"/>
        <v>7</v>
      </c>
      <c r="J367">
        <f t="shared" si="51"/>
        <v>7</v>
      </c>
      <c r="K367">
        <f t="shared" si="52"/>
        <v>2.6150566286152079</v>
      </c>
      <c r="L367">
        <f t="shared" si="53"/>
        <v>3.3635856610148567</v>
      </c>
      <c r="M367">
        <f t="shared" si="54"/>
        <v>2.6150566286152079</v>
      </c>
      <c r="N367">
        <f t="shared" si="55"/>
        <v>3.3635856610148567</v>
      </c>
      <c r="O367">
        <f>VLOOKUP(A367,site_data_desc!$A$2:$M$380,3,0)</f>
        <v>0</v>
      </c>
      <c r="P367">
        <f>VLOOKUP(A367,site_data_desc!$A$2:$M$380,4,0)</f>
        <v>1.1512899999999999</v>
      </c>
      <c r="Q367">
        <f>VLOOKUP(A367,site_data_desc!$A$2:$M$380,5,0)</f>
        <v>1123.8199</v>
      </c>
      <c r="R367">
        <f>VLOOKUP(A367,site_data_desc!$A$2:$M$380,6,0)</f>
        <v>1160.6500000000001</v>
      </c>
      <c r="S367">
        <f>VLOOKUP(A367,site_data_desc!$A$2:$M$380,7,0)</f>
        <v>2</v>
      </c>
      <c r="T367">
        <f>VLOOKUP(A367,site_data_desc!$A$2:$M$380,8,0)</f>
        <v>0.17749999999999999</v>
      </c>
      <c r="U367">
        <f>VLOOKUP(A367,site_data_desc!$A$2:$M$380,9,0)</f>
        <v>0.01</v>
      </c>
      <c r="V367">
        <f>VLOOKUP(A367,site_data_desc!$A$2:$M$380,10,0)</f>
        <v>0</v>
      </c>
      <c r="W367">
        <f>VLOOKUP(A367,site_data_desc!$A$2:$M$380,11,0)</f>
        <v>1</v>
      </c>
      <c r="X367">
        <f>VLOOKUP(A367,site_data_desc!$A$2:$M$380,12,0)</f>
        <v>0</v>
      </c>
      <c r="Y367">
        <f>VLOOKUP(A367,site_data_desc!$A$2:$M$380,13,0)</f>
        <v>0</v>
      </c>
      <c r="Z367" s="1">
        <f t="shared" si="56"/>
        <v>0.27563045169501982</v>
      </c>
      <c r="AA367" s="1" t="str">
        <f t="shared" si="57"/>
        <v>26-50% increase</v>
      </c>
      <c r="AB367" s="3">
        <f t="shared" si="58"/>
        <v>2</v>
      </c>
      <c r="AC367">
        <f t="shared" si="59"/>
        <v>0</v>
      </c>
    </row>
    <row r="368" spans="1:29" x14ac:dyDescent="0.3">
      <c r="A368" t="s">
        <v>366</v>
      </c>
      <c r="B368" s="1">
        <f>VLOOKUP(A368,welfare_data!$A$1:$C$379,2,0)</f>
        <v>47167362.239629999</v>
      </c>
      <c r="C368" s="1">
        <f>VLOOKUP(A368,welfare_data!$A$1:$C$379,3,0)</f>
        <v>60142548.126840003</v>
      </c>
      <c r="D368" t="s">
        <v>379</v>
      </c>
      <c r="E368">
        <v>11.4239999999999</v>
      </c>
      <c r="F368">
        <v>58.268000000000001</v>
      </c>
      <c r="G368" t="str">
        <f t="shared" si="50"/>
        <v>30,000,000 - 70,000,000</v>
      </c>
      <c r="H368" t="str">
        <f t="shared" si="50"/>
        <v>30,000,000 - 70,000,000</v>
      </c>
      <c r="I368">
        <f t="shared" si="51"/>
        <v>5</v>
      </c>
      <c r="J368">
        <f t="shared" si="51"/>
        <v>5</v>
      </c>
      <c r="K368">
        <f t="shared" si="52"/>
        <v>1.9870133464215782</v>
      </c>
      <c r="L368">
        <f t="shared" si="53"/>
        <v>2.3784142300054416</v>
      </c>
      <c r="M368">
        <f t="shared" si="54"/>
        <v>1.9870133464215782</v>
      </c>
      <c r="N368">
        <f t="shared" si="55"/>
        <v>2.3784142300054416</v>
      </c>
      <c r="O368">
        <f>VLOOKUP(A368,site_data_desc!$A$2:$M$380,3,0)</f>
        <v>0</v>
      </c>
      <c r="P368">
        <f>VLOOKUP(A368,site_data_desc!$A$2:$M$380,4,0)</f>
        <v>0.30590499999999998</v>
      </c>
      <c r="Q368">
        <f>VLOOKUP(A368,site_data_desc!$A$2:$M$380,5,0)</f>
        <v>89.233397999999994</v>
      </c>
      <c r="R368">
        <f>VLOOKUP(A368,site_data_desc!$A$2:$M$380,6,0)</f>
        <v>69.796700000000001</v>
      </c>
      <c r="S368">
        <f>VLOOKUP(A368,site_data_desc!$A$2:$M$380,7,0)</f>
        <v>1</v>
      </c>
      <c r="T368">
        <f>VLOOKUP(A368,site_data_desc!$A$2:$M$380,8,0)</f>
        <v>1.4999999999999999E-2</v>
      </c>
      <c r="U368">
        <f>VLOOKUP(A368,site_data_desc!$A$2:$M$380,9,0)</f>
        <v>0.01</v>
      </c>
      <c r="V368">
        <f>VLOOKUP(A368,site_data_desc!$A$2:$M$380,10,0)</f>
        <v>1</v>
      </c>
      <c r="W368">
        <f>VLOOKUP(A368,site_data_desc!$A$2:$M$380,11,0)</f>
        <v>0</v>
      </c>
      <c r="X368">
        <f>VLOOKUP(A368,site_data_desc!$A$2:$M$380,12,0)</f>
        <v>0</v>
      </c>
      <c r="Y368">
        <f>VLOOKUP(A368,site_data_desc!$A$2:$M$380,13,0)</f>
        <v>0</v>
      </c>
      <c r="Z368" s="1">
        <f t="shared" si="56"/>
        <v>0.27508822353242085</v>
      </c>
      <c r="AA368" s="1" t="str">
        <f t="shared" si="57"/>
        <v>26-50% increase</v>
      </c>
      <c r="AB368" s="3">
        <f t="shared" si="58"/>
        <v>2</v>
      </c>
      <c r="AC368">
        <f t="shared" si="59"/>
        <v>1</v>
      </c>
    </row>
    <row r="369" spans="1:29" x14ac:dyDescent="0.3">
      <c r="A369" t="s">
        <v>367</v>
      </c>
      <c r="B369" s="1">
        <f>VLOOKUP(A369,welfare_data!$A$1:$C$379,2,0)</f>
        <v>20671275.762910001</v>
      </c>
      <c r="C369" s="1">
        <f>VLOOKUP(A369,welfare_data!$A$1:$C$379,3,0)</f>
        <v>26386868.262639999</v>
      </c>
      <c r="D369" t="s">
        <v>379</v>
      </c>
      <c r="E369">
        <v>11.839</v>
      </c>
      <c r="F369">
        <v>58.264000000000003</v>
      </c>
      <c r="G369" t="str">
        <f t="shared" si="50"/>
        <v>10,000,000 - 30,000,000</v>
      </c>
      <c r="H369" t="str">
        <f t="shared" si="50"/>
        <v>10,000,000 - 30,000,000</v>
      </c>
      <c r="I369">
        <f t="shared" si="51"/>
        <v>4</v>
      </c>
      <c r="J369">
        <f t="shared" si="51"/>
        <v>4</v>
      </c>
      <c r="K369">
        <f t="shared" si="52"/>
        <v>1.7320508075688776</v>
      </c>
      <c r="L369">
        <f t="shared" si="53"/>
        <v>1.9999999999999996</v>
      </c>
      <c r="M369">
        <f t="shared" si="54"/>
        <v>1.7320508075688776</v>
      </c>
      <c r="N369">
        <f t="shared" si="55"/>
        <v>1.9999999999999996</v>
      </c>
      <c r="O369">
        <f>VLOOKUP(A369,site_data_desc!$A$2:$M$380,3,0)</f>
        <v>0</v>
      </c>
      <c r="P369">
        <f>VLOOKUP(A369,site_data_desc!$A$2:$M$380,4,0)</f>
        <v>1.7929500999999997E-2</v>
      </c>
      <c r="Q369">
        <f>VLOOKUP(A369,site_data_desc!$A$2:$M$380,5,0)</f>
        <v>35.426997999999998</v>
      </c>
      <c r="R369">
        <f>VLOOKUP(A369,site_data_desc!$A$2:$M$380,6,0)</f>
        <v>58.131802</v>
      </c>
      <c r="S369">
        <f>VLOOKUP(A369,site_data_desc!$A$2:$M$380,7,0)</f>
        <v>1</v>
      </c>
      <c r="T369">
        <f>VLOOKUP(A369,site_data_desc!$A$2:$M$380,8,0)</f>
        <v>0.05</v>
      </c>
      <c r="U369">
        <f>VLOOKUP(A369,site_data_desc!$A$2:$M$380,9,0)</f>
        <v>0.05</v>
      </c>
      <c r="V369">
        <f>VLOOKUP(A369,site_data_desc!$A$2:$M$380,10,0)</f>
        <v>1</v>
      </c>
      <c r="W369">
        <f>VLOOKUP(A369,site_data_desc!$A$2:$M$380,11,0)</f>
        <v>0</v>
      </c>
      <c r="X369">
        <f>VLOOKUP(A369,site_data_desc!$A$2:$M$380,12,0)</f>
        <v>0</v>
      </c>
      <c r="Y369">
        <f>VLOOKUP(A369,site_data_desc!$A$2:$M$380,13,0)</f>
        <v>0</v>
      </c>
      <c r="Z369" s="1">
        <f t="shared" si="56"/>
        <v>0.27649926232348737</v>
      </c>
      <c r="AA369" s="1" t="str">
        <f t="shared" si="57"/>
        <v>26-50% increase</v>
      </c>
      <c r="AB369" s="3">
        <f t="shared" si="58"/>
        <v>2</v>
      </c>
      <c r="AC369">
        <f t="shared" si="59"/>
        <v>1</v>
      </c>
    </row>
    <row r="370" spans="1:29" x14ac:dyDescent="0.3">
      <c r="A370" t="s">
        <v>368</v>
      </c>
      <c r="B370" s="1">
        <f>VLOOKUP(A370,welfare_data!$A$1:$C$379,2,0)</f>
        <v>23116168.564240001</v>
      </c>
      <c r="C370" s="1">
        <f>VLOOKUP(A370,welfare_data!$A$1:$C$379,3,0)</f>
        <v>29366336.459940001</v>
      </c>
      <c r="D370" t="s">
        <v>379</v>
      </c>
      <c r="E370">
        <v>11.13</v>
      </c>
      <c r="F370">
        <v>58.954999999999899</v>
      </c>
      <c r="G370" t="str">
        <f t="shared" si="50"/>
        <v>10,000,000 - 30,000,000</v>
      </c>
      <c r="H370" t="str">
        <f t="shared" si="50"/>
        <v>10,000,000 - 30,000,000</v>
      </c>
      <c r="I370">
        <f t="shared" si="51"/>
        <v>4</v>
      </c>
      <c r="J370">
        <f t="shared" si="51"/>
        <v>4</v>
      </c>
      <c r="K370">
        <f t="shared" si="52"/>
        <v>1.7320508075688776</v>
      </c>
      <c r="L370">
        <f t="shared" si="53"/>
        <v>1.9999999999999996</v>
      </c>
      <c r="M370">
        <f t="shared" si="54"/>
        <v>1.7320508075688776</v>
      </c>
      <c r="N370">
        <f t="shared" si="55"/>
        <v>1.9999999999999996</v>
      </c>
      <c r="O370">
        <f>VLOOKUP(A370,site_data_desc!$A$2:$M$380,3,0)</f>
        <v>0</v>
      </c>
      <c r="P370">
        <f>VLOOKUP(A370,site_data_desc!$A$2:$M$380,4,0)</f>
        <v>0.110084</v>
      </c>
      <c r="Q370">
        <f>VLOOKUP(A370,site_data_desc!$A$2:$M$380,5,0)</f>
        <v>86.348297000000002</v>
      </c>
      <c r="R370">
        <f>VLOOKUP(A370,site_data_desc!$A$2:$M$380,6,0)</f>
        <v>44.534100000000002</v>
      </c>
      <c r="S370">
        <f>VLOOKUP(A370,site_data_desc!$A$2:$M$380,7,0)</f>
        <v>1</v>
      </c>
      <c r="T370">
        <f>VLOOKUP(A370,site_data_desc!$A$2:$M$380,8,0)</f>
        <v>0.01</v>
      </c>
      <c r="U370">
        <f>VLOOKUP(A370,site_data_desc!$A$2:$M$380,9,0)</f>
        <v>0.01</v>
      </c>
      <c r="V370">
        <f>VLOOKUP(A370,site_data_desc!$A$2:$M$380,10,0)</f>
        <v>1</v>
      </c>
      <c r="W370">
        <f>VLOOKUP(A370,site_data_desc!$A$2:$M$380,11,0)</f>
        <v>0</v>
      </c>
      <c r="X370">
        <f>VLOOKUP(A370,site_data_desc!$A$2:$M$380,12,0)</f>
        <v>0</v>
      </c>
      <c r="Y370">
        <f>VLOOKUP(A370,site_data_desc!$A$2:$M$380,13,0)</f>
        <v>0</v>
      </c>
      <c r="Z370" s="1">
        <f t="shared" si="56"/>
        <v>0.27038078902785029</v>
      </c>
      <c r="AA370" s="1" t="str">
        <f t="shared" si="57"/>
        <v>26-50% increase</v>
      </c>
      <c r="AB370" s="3">
        <f t="shared" si="58"/>
        <v>2</v>
      </c>
      <c r="AC370">
        <f t="shared" si="59"/>
        <v>1</v>
      </c>
    </row>
    <row r="371" spans="1:29" x14ac:dyDescent="0.3">
      <c r="A371" t="s">
        <v>369</v>
      </c>
      <c r="B371" s="1">
        <f>VLOOKUP(A371,welfare_data!$A$1:$C$379,2,0)</f>
        <v>2144451.3918829998</v>
      </c>
      <c r="C371" s="1">
        <f>VLOOKUP(A371,welfare_data!$A$1:$C$379,3,0)</f>
        <v>2735525.1097419998</v>
      </c>
      <c r="D371" t="s">
        <v>379</v>
      </c>
      <c r="E371">
        <v>11.135</v>
      </c>
      <c r="F371">
        <v>58.866999999999898</v>
      </c>
      <c r="G371" t="str">
        <f t="shared" si="50"/>
        <v>1,000,000 - 3,000,000</v>
      </c>
      <c r="H371" t="str">
        <f t="shared" si="50"/>
        <v>1,000,000 - 3,000,000</v>
      </c>
      <c r="I371">
        <f t="shared" si="51"/>
        <v>2</v>
      </c>
      <c r="J371">
        <f t="shared" si="51"/>
        <v>2</v>
      </c>
      <c r="K371">
        <f t="shared" si="52"/>
        <v>1.3160740129524926</v>
      </c>
      <c r="L371">
        <f t="shared" si="53"/>
        <v>1.4142135623730949</v>
      </c>
      <c r="M371">
        <f t="shared" si="54"/>
        <v>1.3160740129524926</v>
      </c>
      <c r="N371">
        <f t="shared" si="55"/>
        <v>1.4142135623730949</v>
      </c>
      <c r="O371">
        <f>VLOOKUP(A371,site_data_desc!$A$2:$M$380,3,0)</f>
        <v>0</v>
      </c>
      <c r="P371">
        <f>VLOOKUP(A371,site_data_desc!$A$2:$M$380,4,0)</f>
        <v>4.5196999000000002E-2</v>
      </c>
      <c r="Q371">
        <f>VLOOKUP(A371,site_data_desc!$A$2:$M$380,5,0)</f>
        <v>21.639299000000001</v>
      </c>
      <c r="R371">
        <f>VLOOKUP(A371,site_data_desc!$A$2:$M$380,6,0)</f>
        <v>50.492198999999999</v>
      </c>
      <c r="S371">
        <f>VLOOKUP(A371,site_data_desc!$A$2:$M$380,7,0)</f>
        <v>1</v>
      </c>
      <c r="T371">
        <f>VLOOKUP(A371,site_data_desc!$A$2:$M$380,8,0)</f>
        <v>0.01</v>
      </c>
      <c r="U371">
        <f>VLOOKUP(A371,site_data_desc!$A$2:$M$380,9,0)</f>
        <v>1.7500000000000002E-2</v>
      </c>
      <c r="V371">
        <f>VLOOKUP(A371,site_data_desc!$A$2:$M$380,10,0)</f>
        <v>1</v>
      </c>
      <c r="W371">
        <f>VLOOKUP(A371,site_data_desc!$A$2:$M$380,11,0)</f>
        <v>0</v>
      </c>
      <c r="X371">
        <f>VLOOKUP(A371,site_data_desc!$A$2:$M$380,12,0)</f>
        <v>0</v>
      </c>
      <c r="Y371">
        <f>VLOOKUP(A371,site_data_desc!$A$2:$M$380,13,0)</f>
        <v>0</v>
      </c>
      <c r="Z371" s="1">
        <f t="shared" si="56"/>
        <v>0.27562933815906637</v>
      </c>
      <c r="AA371" s="1" t="str">
        <f t="shared" si="57"/>
        <v>26-50% increase</v>
      </c>
      <c r="AB371" s="3">
        <f t="shared" si="58"/>
        <v>2</v>
      </c>
      <c r="AC371">
        <f t="shared" si="59"/>
        <v>1</v>
      </c>
    </row>
    <row r="372" spans="1:29" x14ac:dyDescent="0.3">
      <c r="Z372" s="1"/>
      <c r="AA372" s="1"/>
      <c r="AB372" s="1"/>
    </row>
  </sheetData>
  <phoneticPr fontId="18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71"/>
  <sheetViews>
    <sheetView zoomScaleNormal="100" workbookViewId="0">
      <selection activeCell="Z1" sqref="Z1:AA1048576"/>
    </sheetView>
  </sheetViews>
  <sheetFormatPr defaultRowHeight="14.4" x14ac:dyDescent="0.3"/>
  <cols>
    <col min="1" max="1" width="19.109375" bestFit="1" customWidth="1"/>
    <col min="2" max="2" width="14.109375" style="1" bestFit="1" customWidth="1"/>
    <col min="3" max="3" width="15.6640625" customWidth="1"/>
    <col min="4" max="4" width="8.44140625" bestFit="1" customWidth="1"/>
    <col min="5" max="5" width="10" bestFit="1" customWidth="1"/>
    <col min="6" max="6" width="8.5546875" bestFit="1" customWidth="1"/>
    <col min="7" max="7" width="23.109375" bestFit="1" customWidth="1"/>
    <col min="8" max="8" width="23.109375" customWidth="1"/>
    <col min="9" max="9" width="11.77734375" bestFit="1" customWidth="1"/>
    <col min="10" max="10" width="11.77734375" customWidth="1"/>
    <col min="11" max="12" width="12.21875" bestFit="1" customWidth="1"/>
    <col min="15" max="15" width="8.5546875" bestFit="1" customWidth="1"/>
    <col min="16" max="16" width="12" bestFit="1" customWidth="1"/>
    <col min="17" max="18" width="10" bestFit="1" customWidth="1"/>
    <col min="19" max="19" width="5.77734375" bestFit="1" customWidth="1"/>
    <col min="20" max="21" width="8" bestFit="1" customWidth="1"/>
    <col min="22" max="25" width="6.77734375" bestFit="1" customWidth="1"/>
  </cols>
  <sheetData>
    <row r="1" spans="1:25" x14ac:dyDescent="0.3">
      <c r="A1" t="s">
        <v>370</v>
      </c>
      <c r="B1" t="s">
        <v>404</v>
      </c>
      <c r="C1" t="s">
        <v>405</v>
      </c>
      <c r="D1" t="s">
        <v>371</v>
      </c>
      <c r="E1" t="s">
        <v>380</v>
      </c>
      <c r="F1" t="s">
        <v>381</v>
      </c>
      <c r="G1" t="s">
        <v>406</v>
      </c>
      <c r="H1" t="s">
        <v>407</v>
      </c>
      <c r="I1" t="s">
        <v>408</v>
      </c>
      <c r="J1" t="s">
        <v>408</v>
      </c>
      <c r="K1" t="s">
        <v>409</v>
      </c>
      <c r="L1" t="s">
        <v>410</v>
      </c>
      <c r="M1" t="s">
        <v>411</v>
      </c>
      <c r="N1" t="s">
        <v>412</v>
      </c>
      <c r="O1" t="s">
        <v>384</v>
      </c>
      <c r="P1" t="s">
        <v>385</v>
      </c>
      <c r="Q1" t="s">
        <v>386</v>
      </c>
      <c r="R1" t="s">
        <v>387</v>
      </c>
      <c r="S1" t="s">
        <v>388</v>
      </c>
      <c r="T1" t="s">
        <v>389</v>
      </c>
      <c r="U1" t="s">
        <v>390</v>
      </c>
      <c r="V1" t="s">
        <v>391</v>
      </c>
      <c r="W1" t="s">
        <v>392</v>
      </c>
      <c r="X1" t="s">
        <v>393</v>
      </c>
      <c r="Y1" t="s">
        <v>394</v>
      </c>
    </row>
    <row r="2" spans="1:25" x14ac:dyDescent="0.3">
      <c r="A2" t="s">
        <v>61</v>
      </c>
      <c r="B2" s="1">
        <f>VLOOKUP(A2,welfare_data!$A$1:$C$379,2,0)</f>
        <v>8675355.13583</v>
      </c>
      <c r="C2" s="1">
        <f>VLOOKUP(A2,welfare_data!$A$1:$C$379,3,0)</f>
        <v>13728172.733200001</v>
      </c>
      <c r="D2" t="s">
        <v>372</v>
      </c>
      <c r="E2">
        <v>12.676</v>
      </c>
      <c r="F2">
        <v>55.587000000000003</v>
      </c>
      <c r="G2" t="str">
        <f>IF(B2&lt;=1000000,"&lt; 1 million",IF(B2&lt;=3000000,"1,000,000 - 3,000,000",IF(B2&lt;=10000000,"3,000,000 - 10,000,000",IF(B2&lt;=30000000,"10,000,000 - 30,000,000",IF(B2&lt;=70000000,"30,000,000 - 70,000,000",IF(B2&lt;=150000000,"70,000,000 - 150,000,000",IF(B2&lt;=400000000,"150,000,000 - 400,000,000","&gt; 400 million")))))))</f>
        <v>3,000,000 - 10,000,000</v>
      </c>
      <c r="H2" t="str">
        <f>IF(C2&lt;=1000000,"&lt; 1 million",IF(C2&lt;=3000000,"1,000,000 - 3,000,000",IF(C2&lt;=10000000,"3,000,000 - 10,000,000",IF(C2&lt;=30000000,"10,000,000 - 30,000,000",IF(C2&lt;=70000000,"30,000,000 - 70,000,000",IF(C2&lt;=150000000,"70,000,000 - 150,000,000",IF(C2&lt;=400000000,"150,000,000 - 400,000,000","&gt; 400 million")))))))</f>
        <v>10,000,000 - 30,000,000</v>
      </c>
      <c r="I2">
        <f>IF(B2&lt;=1000000,1,IF(B2&lt;=3000000,2,IF(B2&lt;=10000000,3,IF(B2&lt;=30000000,4,IF(B2&lt;=70000000,5,IF(B2&lt;=150000000,6,IF(B2&lt;=400000000,7,8)))))))</f>
        <v>3</v>
      </c>
      <c r="J2">
        <f>IF(C2&lt;=1000000,1,IF(C2&lt;=3000000,2,IF(C2&lt;=10000000,3,IF(C2&lt;=30000000,4,IF(C2&lt;=70000000,5,IF(C2&lt;=150000000,6,IF(C2&lt;=400000000,7,8)))))))</f>
        <v>4</v>
      </c>
      <c r="K2">
        <f>(3^(1/8))^I2</f>
        <v>1.5098036484771051</v>
      </c>
      <c r="L2">
        <f>(4^(1/8))^I2</f>
        <v>1.6817928305074288</v>
      </c>
      <c r="M2">
        <f>(3^(1/8))^J2</f>
        <v>1.7320508075688776</v>
      </c>
      <c r="N2">
        <f>(4^(1/8))^J2</f>
        <v>1.9999999999999996</v>
      </c>
      <c r="O2">
        <f>VLOOKUP(A2,site_data_desc!$A$2:$M$380,3,0)</f>
        <v>0</v>
      </c>
      <c r="P2">
        <f>VLOOKUP(A2,site_data_desc!$A$2:$M$380,4,0)</f>
        <v>1.4740499999999999</v>
      </c>
      <c r="Q2">
        <f>VLOOKUP(A2,site_data_desc!$A$2:$M$380,5,0)</f>
        <v>844.39202999999998</v>
      </c>
      <c r="R2">
        <f>VLOOKUP(A2,site_data_desc!$A$2:$M$380,6,0)</f>
        <v>1136.9000000000001</v>
      </c>
      <c r="S2">
        <f>VLOOKUP(A2,site_data_desc!$A$2:$M$380,7,0)</f>
        <v>1</v>
      </c>
      <c r="T2">
        <f>VLOOKUP(A2,site_data_desc!$A$2:$M$380,8,0)</f>
        <v>0.1227</v>
      </c>
      <c r="U2">
        <f>VLOOKUP(A2,site_data_desc!$A$2:$M$380,9,0)</f>
        <v>7.2249999999999995E-2</v>
      </c>
      <c r="V2">
        <f>VLOOKUP(A2,site_data_desc!$A$2:$M$380,10,0)</f>
        <v>1</v>
      </c>
      <c r="W2">
        <f>VLOOKUP(A2,site_data_desc!$A$2:$M$380,11,0)</f>
        <v>0</v>
      </c>
      <c r="X2">
        <f>VLOOKUP(A2,site_data_desc!$A$2:$M$380,12,0)</f>
        <v>0</v>
      </c>
      <c r="Y2">
        <f>VLOOKUP(A2,site_data_desc!$A$2:$M$380,13,0)</f>
        <v>0</v>
      </c>
    </row>
    <row r="3" spans="1:25" x14ac:dyDescent="0.3">
      <c r="A3" t="s">
        <v>115</v>
      </c>
      <c r="B3" s="1">
        <f>VLOOKUP(A3,welfare_data!$A$1:$C$379,2,0)</f>
        <v>3458113.49737</v>
      </c>
      <c r="C3" s="1">
        <f>VLOOKUP(A3,welfare_data!$A$1:$C$379,3,0)</f>
        <v>5927195.6111599999</v>
      </c>
      <c r="D3" t="s">
        <v>372</v>
      </c>
      <c r="E3">
        <v>11.932</v>
      </c>
      <c r="F3">
        <v>54.570999999999898</v>
      </c>
      <c r="G3" t="str">
        <f t="shared" ref="G3:G66" si="0">IF(B3&lt;=1000000,"&lt; 1 million",IF(B3&lt;=3000000,"1,000,000 - 3,000,000",IF(B3&lt;=10000000,"3,000,000 - 10,000,000",IF(B3&lt;=30000000,"10,000,000 - 30,000,000",IF(B3&lt;=70000000,"30,000,000 - 70,000,000",IF(B3&lt;=150000000,"70,000,000 - 150,000,000",IF(B3&lt;=400000000,"150,000,000 - 400,000,000","&gt; 400 million")))))))</f>
        <v>3,000,000 - 10,000,000</v>
      </c>
      <c r="H3" t="str">
        <f t="shared" ref="H3:H66" si="1">IF(C3&lt;=1000000,"&lt; 1 million",IF(C3&lt;=3000000,"1,000,000 - 3,000,000",IF(C3&lt;=10000000,"3,000,000 - 10,000,000",IF(C3&lt;=30000000,"10,000,000 - 30,000,000",IF(C3&lt;=70000000,"30,000,000 - 70,000,000",IF(C3&lt;=150000000,"70,000,000 - 150,000,000",IF(C3&lt;=400000000,"150,000,000 - 400,000,000","&gt; 400 million")))))))</f>
        <v>3,000,000 - 10,000,000</v>
      </c>
      <c r="I3">
        <f t="shared" ref="I3:I66" si="2">IF(B3&lt;=1000000,1,IF(B3&lt;=3000000,2,IF(B3&lt;=10000000,3,IF(B3&lt;=30000000,4,IF(B3&lt;=70000000,5,IF(B3&lt;=150000000,6,IF(B3&lt;=400000000,7,8)))))))</f>
        <v>3</v>
      </c>
      <c r="J3">
        <f t="shared" ref="J3:J66" si="3">IF(C3&lt;=1000000,1,IF(C3&lt;=3000000,2,IF(C3&lt;=10000000,3,IF(C3&lt;=30000000,4,IF(C3&lt;=70000000,5,IF(C3&lt;=150000000,6,IF(C3&lt;=400000000,7,8)))))))</f>
        <v>3</v>
      </c>
      <c r="K3">
        <f t="shared" ref="K3:K59" si="4">(3^(1/8))^I3</f>
        <v>1.5098036484771051</v>
      </c>
      <c r="L3">
        <f t="shared" ref="L3:L59" si="5">(4^(1/8))^I3</f>
        <v>1.6817928305074288</v>
      </c>
      <c r="M3">
        <f t="shared" ref="M3:M66" si="6">(3^(1/8))^J3</f>
        <v>1.5098036484771051</v>
      </c>
      <c r="N3">
        <f t="shared" ref="N3:N66" si="7">(4^(1/8))^J3</f>
        <v>1.6817928305074288</v>
      </c>
      <c r="O3">
        <f>VLOOKUP(A3,site_data_desc!$A$2:$M$380,3,0)</f>
        <v>0</v>
      </c>
      <c r="P3">
        <f>VLOOKUP(A3,site_data_desc!$A$2:$M$380,4,0)</f>
        <v>0.14278799</v>
      </c>
      <c r="Q3">
        <f>VLOOKUP(A3,site_data_desc!$A$2:$M$380,5,0)</f>
        <v>78.565398999999999</v>
      </c>
      <c r="R3">
        <f>VLOOKUP(A3,site_data_desc!$A$2:$M$380,6,0)</f>
        <v>40.060699</v>
      </c>
      <c r="S3">
        <f>VLOOKUP(A3,site_data_desc!$A$2:$M$380,7,0)</f>
        <v>1</v>
      </c>
      <c r="T3">
        <f>VLOOKUP(A3,site_data_desc!$A$2:$M$380,8,0)</f>
        <v>4.138E-2</v>
      </c>
      <c r="U3">
        <f>VLOOKUP(A3,site_data_desc!$A$2:$M$380,9,0)</f>
        <v>0.01</v>
      </c>
      <c r="V3">
        <f>VLOOKUP(A3,site_data_desc!$A$2:$M$380,10,0)</f>
        <v>1</v>
      </c>
      <c r="W3">
        <f>VLOOKUP(A3,site_data_desc!$A$2:$M$380,11,0)</f>
        <v>0</v>
      </c>
      <c r="X3">
        <f>VLOOKUP(A3,site_data_desc!$A$2:$M$380,12,0)</f>
        <v>0</v>
      </c>
      <c r="Y3">
        <f>VLOOKUP(A3,site_data_desc!$A$2:$M$380,13,0)</f>
        <v>0</v>
      </c>
    </row>
    <row r="4" spans="1:25" x14ac:dyDescent="0.3">
      <c r="A4" t="s">
        <v>20</v>
      </c>
      <c r="B4" s="1">
        <f>VLOOKUP(A4,welfare_data!$A$1:$C$379,2,0)</f>
        <v>54021005.7522</v>
      </c>
      <c r="C4" s="1">
        <f>VLOOKUP(A4,welfare_data!$A$1:$C$379,3,0)</f>
        <v>48119253.802900001</v>
      </c>
      <c r="D4" t="s">
        <v>372</v>
      </c>
      <c r="E4">
        <v>10.2319999999999</v>
      </c>
      <c r="F4">
        <v>56.176000000000002</v>
      </c>
      <c r="G4" t="str">
        <f t="shared" si="0"/>
        <v>30,000,000 - 70,000,000</v>
      </c>
      <c r="H4" t="str">
        <f t="shared" si="1"/>
        <v>30,000,000 - 70,000,000</v>
      </c>
      <c r="I4">
        <f t="shared" si="2"/>
        <v>5</v>
      </c>
      <c r="J4">
        <f t="shared" si="3"/>
        <v>5</v>
      </c>
      <c r="K4">
        <f t="shared" si="4"/>
        <v>1.9870133464215782</v>
      </c>
      <c r="L4">
        <f t="shared" si="5"/>
        <v>2.3784142300054416</v>
      </c>
      <c r="M4">
        <f t="shared" si="6"/>
        <v>1.9870133464215782</v>
      </c>
      <c r="N4">
        <f t="shared" si="7"/>
        <v>2.3784142300054416</v>
      </c>
      <c r="O4">
        <f>VLOOKUP(A4,site_data_desc!$A$2:$M$380,3,0)</f>
        <v>1</v>
      </c>
      <c r="P4">
        <f>VLOOKUP(A4,site_data_desc!$A$2:$M$380,4,0)</f>
        <v>3.7023301000000002</v>
      </c>
      <c r="Q4">
        <f>VLOOKUP(A4,site_data_desc!$A$2:$M$380,5,0)</f>
        <v>2135.8400999999999</v>
      </c>
      <c r="R4">
        <f>VLOOKUP(A4,site_data_desc!$A$2:$M$380,6,0)</f>
        <v>1241.02</v>
      </c>
      <c r="S4">
        <f>VLOOKUP(A4,site_data_desc!$A$2:$M$380,7,0)</f>
        <v>1</v>
      </c>
      <c r="T4">
        <f>VLOOKUP(A4,site_data_desc!$A$2:$M$380,8,0)</f>
        <v>3.8090000000000006E-2</v>
      </c>
      <c r="U4">
        <f>VLOOKUP(A4,site_data_desc!$A$2:$M$380,9,0)</f>
        <v>4.5450000000000004E-2</v>
      </c>
      <c r="V4">
        <f>VLOOKUP(A4,site_data_desc!$A$2:$M$380,10,0)</f>
        <v>1</v>
      </c>
      <c r="W4">
        <f>VLOOKUP(A4,site_data_desc!$A$2:$M$380,11,0)</f>
        <v>0</v>
      </c>
      <c r="X4">
        <f>VLOOKUP(A4,site_data_desc!$A$2:$M$380,12,0)</f>
        <v>0</v>
      </c>
      <c r="Y4">
        <f>VLOOKUP(A4,site_data_desc!$A$2:$M$380,13,0)</f>
        <v>0</v>
      </c>
    </row>
    <row r="5" spans="1:25" x14ac:dyDescent="0.3">
      <c r="A5" t="s">
        <v>21</v>
      </c>
      <c r="B5" s="1">
        <f>VLOOKUP(A5,welfare_data!$A$1:$C$379,2,0)</f>
        <v>391815.30176599999</v>
      </c>
      <c r="C5" s="1">
        <f>VLOOKUP(A5,welfare_data!$A$1:$C$379,3,0)</f>
        <v>360410.87057799997</v>
      </c>
      <c r="D5" t="s">
        <v>372</v>
      </c>
      <c r="E5">
        <v>10.2479999999999</v>
      </c>
      <c r="F5">
        <v>56.189</v>
      </c>
      <c r="G5" t="str">
        <f t="shared" si="0"/>
        <v>&lt; 1 million</v>
      </c>
      <c r="H5" t="str">
        <f t="shared" si="1"/>
        <v>&lt; 1 million</v>
      </c>
      <c r="I5">
        <f t="shared" si="2"/>
        <v>1</v>
      </c>
      <c r="J5">
        <f t="shared" si="3"/>
        <v>1</v>
      </c>
      <c r="K5">
        <f t="shared" si="4"/>
        <v>1.1472026904398771</v>
      </c>
      <c r="L5">
        <f t="shared" si="5"/>
        <v>1.189207115002721</v>
      </c>
      <c r="M5">
        <f t="shared" si="6"/>
        <v>1.1472026904398771</v>
      </c>
      <c r="N5">
        <f t="shared" si="7"/>
        <v>1.189207115002721</v>
      </c>
      <c r="O5">
        <f>VLOOKUP(A5,site_data_desc!$A$2:$M$380,3,0)</f>
        <v>1</v>
      </c>
      <c r="P5">
        <f>VLOOKUP(A5,site_data_desc!$A$2:$M$380,4,0)</f>
        <v>2.0886201</v>
      </c>
      <c r="Q5">
        <f>VLOOKUP(A5,site_data_desc!$A$2:$M$380,5,0)</f>
        <v>1976.71</v>
      </c>
      <c r="R5">
        <f>VLOOKUP(A5,site_data_desc!$A$2:$M$380,6,0)</f>
        <v>1154.9399000000001</v>
      </c>
      <c r="S5">
        <f>VLOOKUP(A5,site_data_desc!$A$2:$M$380,7,0)</f>
        <v>2</v>
      </c>
      <c r="T5">
        <f>VLOOKUP(A5,site_data_desc!$A$2:$M$380,8,0)</f>
        <v>8.5430000000000006E-2</v>
      </c>
      <c r="U5">
        <f>VLOOKUP(A5,site_data_desc!$A$2:$M$380,9,0)</f>
        <v>5.6430000000000001E-2</v>
      </c>
      <c r="V5">
        <f>VLOOKUP(A5,site_data_desc!$A$2:$M$380,10,0)</f>
        <v>0</v>
      </c>
      <c r="W5">
        <f>VLOOKUP(A5,site_data_desc!$A$2:$M$380,11,0)</f>
        <v>1</v>
      </c>
      <c r="X5">
        <f>VLOOKUP(A5,site_data_desc!$A$2:$M$380,12,0)</f>
        <v>0</v>
      </c>
      <c r="Y5">
        <f>VLOOKUP(A5,site_data_desc!$A$2:$M$380,13,0)</f>
        <v>0</v>
      </c>
    </row>
    <row r="6" spans="1:25" x14ac:dyDescent="0.3">
      <c r="A6" t="s">
        <v>116</v>
      </c>
      <c r="B6" s="1">
        <f>VLOOKUP(A6,welfare_data!$A$1:$C$379,2,0)</f>
        <v>1916329.3507999999</v>
      </c>
      <c r="C6" s="1">
        <f>VLOOKUP(A6,welfare_data!$A$1:$C$379,3,0)</f>
        <v>3234922.3046200001</v>
      </c>
      <c r="D6" t="s">
        <v>372</v>
      </c>
      <c r="E6">
        <v>11.97</v>
      </c>
      <c r="F6">
        <v>54.689</v>
      </c>
      <c r="G6" t="str">
        <f t="shared" si="0"/>
        <v>1,000,000 - 3,000,000</v>
      </c>
      <c r="H6" t="str">
        <f t="shared" si="1"/>
        <v>3,000,000 - 10,000,000</v>
      </c>
      <c r="I6">
        <f t="shared" si="2"/>
        <v>2</v>
      </c>
      <c r="J6">
        <f t="shared" si="3"/>
        <v>3</v>
      </c>
      <c r="K6">
        <f t="shared" si="4"/>
        <v>1.3160740129524926</v>
      </c>
      <c r="L6">
        <f t="shared" si="5"/>
        <v>1.4142135623730949</v>
      </c>
      <c r="M6">
        <f t="shared" si="6"/>
        <v>1.5098036484771051</v>
      </c>
      <c r="N6">
        <f t="shared" si="7"/>
        <v>1.6817928305074288</v>
      </c>
      <c r="O6">
        <f>VLOOKUP(A6,site_data_desc!$A$2:$M$380,3,0)</f>
        <v>0</v>
      </c>
      <c r="P6">
        <f>VLOOKUP(A6,site_data_desc!$A$2:$M$380,4,0)</f>
        <v>2.7014700000000003E-2</v>
      </c>
      <c r="Q6">
        <f>VLOOKUP(A6,site_data_desc!$A$2:$M$380,5,0)</f>
        <v>58.901198999999998</v>
      </c>
      <c r="R6">
        <f>VLOOKUP(A6,site_data_desc!$A$2:$M$380,6,0)</f>
        <v>76.956001000000001</v>
      </c>
      <c r="S6">
        <f>VLOOKUP(A6,site_data_desc!$A$2:$M$380,7,0)</f>
        <v>2</v>
      </c>
      <c r="T6">
        <f>VLOOKUP(A6,site_data_desc!$A$2:$M$380,8,0)</f>
        <v>5.7880000000000001E-2</v>
      </c>
      <c r="U6">
        <f>VLOOKUP(A6,site_data_desc!$A$2:$M$380,9,0)</f>
        <v>3.2000000000000001E-2</v>
      </c>
      <c r="V6">
        <f>VLOOKUP(A6,site_data_desc!$A$2:$M$380,10,0)</f>
        <v>0</v>
      </c>
      <c r="W6">
        <f>VLOOKUP(A6,site_data_desc!$A$2:$M$380,11,0)</f>
        <v>1</v>
      </c>
      <c r="X6">
        <f>VLOOKUP(A6,site_data_desc!$A$2:$M$380,12,0)</f>
        <v>0</v>
      </c>
      <c r="Y6">
        <f>VLOOKUP(A6,site_data_desc!$A$2:$M$380,13,0)</f>
        <v>0</v>
      </c>
    </row>
    <row r="7" spans="1:25" x14ac:dyDescent="0.3">
      <c r="A7" t="s">
        <v>121</v>
      </c>
      <c r="B7" s="1">
        <f>VLOOKUP(A7,welfare_data!$A$1:$C$379,2,0)</f>
        <v>2753448.83127</v>
      </c>
      <c r="C7" s="1">
        <f>VLOOKUP(A7,welfare_data!$A$1:$C$379,3,0)</f>
        <v>2196429.4107499998</v>
      </c>
      <c r="D7" t="s">
        <v>372</v>
      </c>
      <c r="E7">
        <v>11.8569999999999</v>
      </c>
      <c r="F7">
        <v>55.012</v>
      </c>
      <c r="G7" t="str">
        <f t="shared" si="0"/>
        <v>1,000,000 - 3,000,000</v>
      </c>
      <c r="H7" t="str">
        <f t="shared" si="1"/>
        <v>1,000,000 - 3,000,000</v>
      </c>
      <c r="I7">
        <f t="shared" si="2"/>
        <v>2</v>
      </c>
      <c r="J7">
        <f t="shared" si="3"/>
        <v>2</v>
      </c>
      <c r="K7">
        <f t="shared" si="4"/>
        <v>1.3160740129524926</v>
      </c>
      <c r="L7">
        <f t="shared" si="5"/>
        <v>1.4142135623730949</v>
      </c>
      <c r="M7">
        <f t="shared" si="6"/>
        <v>1.3160740129524926</v>
      </c>
      <c r="N7">
        <f t="shared" si="7"/>
        <v>1.4142135623730949</v>
      </c>
      <c r="O7">
        <f>VLOOKUP(A7,site_data_desc!$A$2:$M$380,3,0)</f>
        <v>1</v>
      </c>
      <c r="P7">
        <f>VLOOKUP(A7,site_data_desc!$A$2:$M$380,4,0)</f>
        <v>0.23618201</v>
      </c>
      <c r="Q7">
        <f>VLOOKUP(A7,site_data_desc!$A$2:$M$380,5,0)</f>
        <v>198.45500000000001</v>
      </c>
      <c r="R7">
        <f>VLOOKUP(A7,site_data_desc!$A$2:$M$380,6,0)</f>
        <v>121.944</v>
      </c>
      <c r="S7">
        <f>VLOOKUP(A7,site_data_desc!$A$2:$M$380,7,0)</f>
        <v>1</v>
      </c>
      <c r="T7">
        <f>VLOOKUP(A7,site_data_desc!$A$2:$M$380,8,0)</f>
        <v>0.01</v>
      </c>
      <c r="U7">
        <f>VLOOKUP(A7,site_data_desc!$A$2:$M$380,9,0)</f>
        <v>1.43E-2</v>
      </c>
      <c r="V7">
        <f>VLOOKUP(A7,site_data_desc!$A$2:$M$380,10,0)</f>
        <v>1</v>
      </c>
      <c r="W7">
        <f>VLOOKUP(A7,site_data_desc!$A$2:$M$380,11,0)</f>
        <v>0</v>
      </c>
      <c r="X7">
        <f>VLOOKUP(A7,site_data_desc!$A$2:$M$380,12,0)</f>
        <v>0</v>
      </c>
      <c r="Y7">
        <f>VLOOKUP(A7,site_data_desc!$A$2:$M$380,13,0)</f>
        <v>0</v>
      </c>
    </row>
    <row r="8" spans="1:25" x14ac:dyDescent="0.3">
      <c r="A8" t="s">
        <v>22</v>
      </c>
      <c r="B8" s="1">
        <f>VLOOKUP(A8,welfare_data!$A$1:$C$379,2,0)</f>
        <v>2634660.47486</v>
      </c>
      <c r="C8" s="1">
        <f>VLOOKUP(A8,welfare_data!$A$1:$C$379,3,0)</f>
        <v>2428567.4314299999</v>
      </c>
      <c r="D8" t="s">
        <v>372</v>
      </c>
      <c r="E8">
        <v>10.249000000000001</v>
      </c>
      <c r="F8">
        <v>56.088000000000001</v>
      </c>
      <c r="G8" t="str">
        <f t="shared" si="0"/>
        <v>1,000,000 - 3,000,000</v>
      </c>
      <c r="H8" t="str">
        <f t="shared" si="1"/>
        <v>1,000,000 - 3,000,000</v>
      </c>
      <c r="I8">
        <f t="shared" si="2"/>
        <v>2</v>
      </c>
      <c r="J8">
        <f t="shared" si="3"/>
        <v>2</v>
      </c>
      <c r="K8">
        <f t="shared" si="4"/>
        <v>1.3160740129524926</v>
      </c>
      <c r="L8">
        <f t="shared" si="5"/>
        <v>1.4142135623730949</v>
      </c>
      <c r="M8">
        <f t="shared" si="6"/>
        <v>1.3160740129524926</v>
      </c>
      <c r="N8">
        <f t="shared" si="7"/>
        <v>1.4142135623730949</v>
      </c>
      <c r="O8">
        <f>VLOOKUP(A8,site_data_desc!$A$2:$M$380,3,0)</f>
        <v>1</v>
      </c>
      <c r="P8">
        <f>VLOOKUP(A8,site_data_desc!$A$2:$M$380,4,0)</f>
        <v>0.227657</v>
      </c>
      <c r="Q8">
        <f>VLOOKUP(A8,site_data_desc!$A$2:$M$380,5,0)</f>
        <v>600.49901999999997</v>
      </c>
      <c r="R8">
        <f>VLOOKUP(A8,site_data_desc!$A$2:$M$380,6,0)</f>
        <v>952.21502999999996</v>
      </c>
      <c r="S8">
        <f>VLOOKUP(A8,site_data_desc!$A$2:$M$380,7,0)</f>
        <v>1</v>
      </c>
      <c r="T8">
        <f>VLOOKUP(A8,site_data_desc!$A$2:$M$380,8,0)</f>
        <v>4.7920000000000004E-2</v>
      </c>
      <c r="U8">
        <f>VLOOKUP(A8,site_data_desc!$A$2:$M$380,9,0)</f>
        <v>2.017E-2</v>
      </c>
      <c r="V8">
        <f>VLOOKUP(A8,site_data_desc!$A$2:$M$380,10,0)</f>
        <v>1</v>
      </c>
      <c r="W8">
        <f>VLOOKUP(A8,site_data_desc!$A$2:$M$380,11,0)</f>
        <v>0</v>
      </c>
      <c r="X8">
        <f>VLOOKUP(A8,site_data_desc!$A$2:$M$380,12,0)</f>
        <v>0</v>
      </c>
      <c r="Y8">
        <f>VLOOKUP(A8,site_data_desc!$A$2:$M$380,13,0)</f>
        <v>0</v>
      </c>
    </row>
    <row r="9" spans="1:25" x14ac:dyDescent="0.3">
      <c r="A9" t="s">
        <v>47</v>
      </c>
      <c r="B9" s="1">
        <f>VLOOKUP(A9,welfare_data!$A$1:$C$379,2,0)</f>
        <v>3114035.5243899999</v>
      </c>
      <c r="C9" s="1">
        <f>VLOOKUP(A9,welfare_data!$A$1:$C$379,3,0)</f>
        <v>2987316.3596299998</v>
      </c>
      <c r="D9" t="s">
        <v>372</v>
      </c>
      <c r="E9">
        <v>9.798</v>
      </c>
      <c r="F9">
        <v>54.898000000000003</v>
      </c>
      <c r="G9" t="str">
        <f t="shared" si="0"/>
        <v>3,000,000 - 10,000,000</v>
      </c>
      <c r="H9" t="str">
        <f t="shared" si="1"/>
        <v>1,000,000 - 3,000,000</v>
      </c>
      <c r="I9">
        <f t="shared" si="2"/>
        <v>3</v>
      </c>
      <c r="J9">
        <f t="shared" si="3"/>
        <v>2</v>
      </c>
      <c r="K9">
        <f t="shared" si="4"/>
        <v>1.5098036484771051</v>
      </c>
      <c r="L9">
        <f t="shared" si="5"/>
        <v>1.6817928305074288</v>
      </c>
      <c r="M9">
        <f t="shared" si="6"/>
        <v>1.3160740129524926</v>
      </c>
      <c r="N9">
        <f t="shared" si="7"/>
        <v>1.4142135623730949</v>
      </c>
      <c r="O9">
        <f>VLOOKUP(A9,site_data_desc!$A$2:$M$380,3,0)</f>
        <v>1</v>
      </c>
      <c r="P9">
        <f>VLOOKUP(A9,site_data_desc!$A$2:$M$380,4,0)</f>
        <v>1.1597299999999999</v>
      </c>
      <c r="Q9">
        <f>VLOOKUP(A9,site_data_desc!$A$2:$M$380,5,0)</f>
        <v>479.17401000000001</v>
      </c>
      <c r="R9">
        <f>VLOOKUP(A9,site_data_desc!$A$2:$M$380,6,0)</f>
        <v>255.16900999999999</v>
      </c>
      <c r="S9">
        <f>VLOOKUP(A9,site_data_desc!$A$2:$M$380,7,0)</f>
        <v>1</v>
      </c>
      <c r="T9">
        <f>VLOOKUP(A9,site_data_desc!$A$2:$M$380,8,0)</f>
        <v>3.4479999999999997E-2</v>
      </c>
      <c r="U9">
        <f>VLOOKUP(A9,site_data_desc!$A$2:$M$380,9,0)</f>
        <v>2.1430000000000001E-2</v>
      </c>
      <c r="V9">
        <f>VLOOKUP(A9,site_data_desc!$A$2:$M$380,10,0)</f>
        <v>1</v>
      </c>
      <c r="W9">
        <f>VLOOKUP(A9,site_data_desc!$A$2:$M$380,11,0)</f>
        <v>0</v>
      </c>
      <c r="X9">
        <f>VLOOKUP(A9,site_data_desc!$A$2:$M$380,12,0)</f>
        <v>0</v>
      </c>
      <c r="Y9">
        <f>VLOOKUP(A9,site_data_desc!$A$2:$M$380,13,0)</f>
        <v>0</v>
      </c>
    </row>
    <row r="10" spans="1:25" x14ac:dyDescent="0.3">
      <c r="A10" t="s">
        <v>14</v>
      </c>
      <c r="B10" s="1">
        <f>VLOOKUP(A10,welfare_data!$A$1:$C$379,2,0)</f>
        <v>904579.80517199996</v>
      </c>
      <c r="C10" s="1">
        <f>VLOOKUP(A10,welfare_data!$A$1:$C$379,3,0)</f>
        <v>788089.87957400002</v>
      </c>
      <c r="D10" t="s">
        <v>372</v>
      </c>
      <c r="E10">
        <v>10.718</v>
      </c>
      <c r="F10">
        <v>56.530999999999899</v>
      </c>
      <c r="G10" t="str">
        <f t="shared" si="0"/>
        <v>&lt; 1 million</v>
      </c>
      <c r="H10" t="str">
        <f t="shared" si="1"/>
        <v>&lt; 1 million</v>
      </c>
      <c r="I10">
        <f t="shared" si="2"/>
        <v>1</v>
      </c>
      <c r="J10">
        <f t="shared" si="3"/>
        <v>1</v>
      </c>
      <c r="K10">
        <f t="shared" si="4"/>
        <v>1.1472026904398771</v>
      </c>
      <c r="L10">
        <f t="shared" si="5"/>
        <v>1.189207115002721</v>
      </c>
      <c r="M10">
        <f t="shared" si="6"/>
        <v>1.1472026904398771</v>
      </c>
      <c r="N10">
        <f t="shared" si="7"/>
        <v>1.189207115002721</v>
      </c>
      <c r="O10">
        <f>VLOOKUP(A10,site_data_desc!$A$2:$M$380,3,0)</f>
        <v>1</v>
      </c>
      <c r="P10">
        <f>VLOOKUP(A10,site_data_desc!$A$2:$M$380,4,0)</f>
        <v>4.9415501000000001E-2</v>
      </c>
      <c r="Q10">
        <f>VLOOKUP(A10,site_data_desc!$A$2:$M$380,5,0)</f>
        <v>28.655701000000001</v>
      </c>
      <c r="R10">
        <f>VLOOKUP(A10,site_data_desc!$A$2:$M$380,6,0)</f>
        <v>34.234000999999999</v>
      </c>
      <c r="S10">
        <f>VLOOKUP(A10,site_data_desc!$A$2:$M$380,7,0)</f>
        <v>1</v>
      </c>
      <c r="T10">
        <f>VLOOKUP(A10,site_data_desc!$A$2:$M$380,8,0)</f>
        <v>5.4729999999999994E-2</v>
      </c>
      <c r="U10">
        <f>VLOOKUP(A10,site_data_desc!$A$2:$M$380,9,0)</f>
        <v>3.4000000000000002E-2</v>
      </c>
      <c r="V10">
        <f>VLOOKUP(A10,site_data_desc!$A$2:$M$380,10,0)</f>
        <v>1</v>
      </c>
      <c r="W10">
        <f>VLOOKUP(A10,site_data_desc!$A$2:$M$380,11,0)</f>
        <v>0</v>
      </c>
      <c r="X10">
        <f>VLOOKUP(A10,site_data_desc!$A$2:$M$380,12,0)</f>
        <v>0</v>
      </c>
      <c r="Y10">
        <f>VLOOKUP(A10,site_data_desc!$A$2:$M$380,13,0)</f>
        <v>0</v>
      </c>
    </row>
    <row r="11" spans="1:25" x14ac:dyDescent="0.3">
      <c r="A11" t="s">
        <v>98</v>
      </c>
      <c r="B11" s="1">
        <f>VLOOKUP(A11,welfare_data!$A$1:$C$379,2,0)</f>
        <v>37688.886518699997</v>
      </c>
      <c r="C11" s="1">
        <f>VLOOKUP(A11,welfare_data!$A$1:$C$379,3,0)</f>
        <v>60572.7385975</v>
      </c>
      <c r="D11" t="s">
        <v>372</v>
      </c>
      <c r="E11">
        <v>12.18</v>
      </c>
      <c r="F11">
        <v>55.219999999999899</v>
      </c>
      <c r="G11" t="str">
        <f t="shared" si="0"/>
        <v>&lt; 1 million</v>
      </c>
      <c r="H11" t="str">
        <f t="shared" si="1"/>
        <v>&lt; 1 million</v>
      </c>
      <c r="I11">
        <f t="shared" si="2"/>
        <v>1</v>
      </c>
      <c r="J11">
        <f t="shared" si="3"/>
        <v>1</v>
      </c>
      <c r="K11">
        <f t="shared" si="4"/>
        <v>1.1472026904398771</v>
      </c>
      <c r="L11">
        <f t="shared" si="5"/>
        <v>1.189207115002721</v>
      </c>
      <c r="M11">
        <f t="shared" si="6"/>
        <v>1.1472026904398771</v>
      </c>
      <c r="N11">
        <f t="shared" si="7"/>
        <v>1.189207115002721</v>
      </c>
      <c r="O11">
        <f>VLOOKUP(A11,site_data_desc!$A$2:$M$380,3,0)</f>
        <v>0</v>
      </c>
      <c r="P11">
        <f>VLOOKUP(A11,site_data_desc!$A$2:$M$380,4,0)</f>
        <v>0.143405</v>
      </c>
      <c r="Q11">
        <f>VLOOKUP(A11,site_data_desc!$A$2:$M$380,5,0)</f>
        <v>111.54600000000001</v>
      </c>
      <c r="R11">
        <f>VLOOKUP(A11,site_data_desc!$A$2:$M$380,6,0)</f>
        <v>76.891197000000005</v>
      </c>
      <c r="S11">
        <f>VLOOKUP(A11,site_data_desc!$A$2:$M$380,7,0)</f>
        <v>2</v>
      </c>
      <c r="T11">
        <f>VLOOKUP(A11,site_data_desc!$A$2:$M$380,8,0)</f>
        <v>0.2155</v>
      </c>
      <c r="U11">
        <f>VLOOKUP(A11,site_data_desc!$A$2:$M$380,9,0)</f>
        <v>3.5299999999999998E-2</v>
      </c>
      <c r="V11">
        <f>VLOOKUP(A11,site_data_desc!$A$2:$M$380,10,0)</f>
        <v>0</v>
      </c>
      <c r="W11">
        <f>VLOOKUP(A11,site_data_desc!$A$2:$M$380,11,0)</f>
        <v>1</v>
      </c>
      <c r="X11">
        <f>VLOOKUP(A11,site_data_desc!$A$2:$M$380,12,0)</f>
        <v>0</v>
      </c>
      <c r="Y11">
        <f>VLOOKUP(A11,site_data_desc!$A$2:$M$380,13,0)</f>
        <v>0</v>
      </c>
    </row>
    <row r="12" spans="1:25" x14ac:dyDescent="0.3">
      <c r="A12" t="s">
        <v>50</v>
      </c>
      <c r="B12" s="1">
        <f>VLOOKUP(A12,welfare_data!$A$1:$C$379,2,0)</f>
        <v>14361578.618000001</v>
      </c>
      <c r="C12" s="1">
        <f>VLOOKUP(A12,welfare_data!$A$1:$C$379,3,0)</f>
        <v>13678066.1062</v>
      </c>
      <c r="D12" t="s">
        <v>372</v>
      </c>
      <c r="E12">
        <v>9.423</v>
      </c>
      <c r="F12">
        <v>55.03</v>
      </c>
      <c r="G12" t="str">
        <f t="shared" si="0"/>
        <v>10,000,000 - 30,000,000</v>
      </c>
      <c r="H12" t="str">
        <f t="shared" si="1"/>
        <v>10,000,000 - 30,000,000</v>
      </c>
      <c r="I12">
        <f t="shared" si="2"/>
        <v>4</v>
      </c>
      <c r="J12">
        <f t="shared" si="3"/>
        <v>4</v>
      </c>
      <c r="K12">
        <f t="shared" si="4"/>
        <v>1.7320508075688776</v>
      </c>
      <c r="L12">
        <f t="shared" si="5"/>
        <v>1.9999999999999996</v>
      </c>
      <c r="M12">
        <f t="shared" si="6"/>
        <v>1.7320508075688776</v>
      </c>
      <c r="N12">
        <f t="shared" si="7"/>
        <v>1.9999999999999996</v>
      </c>
      <c r="O12">
        <f>VLOOKUP(A12,site_data_desc!$A$2:$M$380,3,0)</f>
        <v>1</v>
      </c>
      <c r="P12">
        <f>VLOOKUP(A12,site_data_desc!$A$2:$M$380,4,0)</f>
        <v>0.38704000999999999</v>
      </c>
      <c r="Q12">
        <f>VLOOKUP(A12,site_data_desc!$A$2:$M$380,5,0)</f>
        <v>214.60699</v>
      </c>
      <c r="R12">
        <f>VLOOKUP(A12,site_data_desc!$A$2:$M$380,6,0)</f>
        <v>122.235</v>
      </c>
      <c r="S12">
        <f>VLOOKUP(A12,site_data_desc!$A$2:$M$380,7,0)</f>
        <v>2</v>
      </c>
      <c r="T12">
        <f>VLOOKUP(A12,site_data_desc!$A$2:$M$380,8,0)</f>
        <v>0.18555000000000002</v>
      </c>
      <c r="U12">
        <f>VLOOKUP(A12,site_data_desc!$A$2:$M$380,9,0)</f>
        <v>2.7600000000000003E-2</v>
      </c>
      <c r="V12">
        <f>VLOOKUP(A12,site_data_desc!$A$2:$M$380,10,0)</f>
        <v>0</v>
      </c>
      <c r="W12">
        <f>VLOOKUP(A12,site_data_desc!$A$2:$M$380,11,0)</f>
        <v>1</v>
      </c>
      <c r="X12">
        <f>VLOOKUP(A12,site_data_desc!$A$2:$M$380,12,0)</f>
        <v>0</v>
      </c>
      <c r="Y12">
        <f>VLOOKUP(A12,site_data_desc!$A$2:$M$380,13,0)</f>
        <v>0</v>
      </c>
    </row>
    <row r="13" spans="1:25" x14ac:dyDescent="0.3">
      <c r="A13" t="s">
        <v>48</v>
      </c>
      <c r="B13" s="1">
        <f>VLOOKUP(A13,welfare_data!$A$1:$C$379,2,0)</f>
        <v>463174.64580400003</v>
      </c>
      <c r="C13" s="1">
        <f>VLOOKUP(A13,welfare_data!$A$1:$C$379,3,0)</f>
        <v>442424.78860700002</v>
      </c>
      <c r="D13" t="s">
        <v>372</v>
      </c>
      <c r="E13">
        <v>9.4979999999999905</v>
      </c>
      <c r="F13">
        <v>55.0459999999999</v>
      </c>
      <c r="G13" t="str">
        <f t="shared" si="0"/>
        <v>&lt; 1 million</v>
      </c>
      <c r="H13" t="str">
        <f t="shared" si="1"/>
        <v>&lt; 1 million</v>
      </c>
      <c r="I13">
        <f t="shared" si="2"/>
        <v>1</v>
      </c>
      <c r="J13">
        <f t="shared" si="3"/>
        <v>1</v>
      </c>
      <c r="K13">
        <f t="shared" si="4"/>
        <v>1.1472026904398771</v>
      </c>
      <c r="L13">
        <f t="shared" si="5"/>
        <v>1.189207115002721</v>
      </c>
      <c r="M13">
        <f t="shared" si="6"/>
        <v>1.1472026904398771</v>
      </c>
      <c r="N13">
        <f t="shared" si="7"/>
        <v>1.189207115002721</v>
      </c>
      <c r="O13">
        <f>VLOOKUP(A13,site_data_desc!$A$2:$M$380,3,0)</f>
        <v>1</v>
      </c>
      <c r="P13">
        <f>VLOOKUP(A13,site_data_desc!$A$2:$M$380,4,0)</f>
        <v>1.0569100000000001E-2</v>
      </c>
      <c r="Q13">
        <f>VLOOKUP(A13,site_data_desc!$A$2:$M$380,5,0)</f>
        <v>113.96899999999999</v>
      </c>
      <c r="R13">
        <f>VLOOKUP(A13,site_data_desc!$A$2:$M$380,6,0)</f>
        <v>129.30099000000001</v>
      </c>
      <c r="S13">
        <f>VLOOKUP(A13,site_data_desc!$A$2:$M$380,7,0)</f>
        <v>1</v>
      </c>
      <c r="T13">
        <f>VLOOKUP(A13,site_data_desc!$A$2:$M$380,8,0)</f>
        <v>3.3600000000000005E-2</v>
      </c>
      <c r="U13">
        <f>VLOOKUP(A13,site_data_desc!$A$2:$M$380,9,0)</f>
        <v>0.01</v>
      </c>
      <c r="V13">
        <f>VLOOKUP(A13,site_data_desc!$A$2:$M$380,10,0)</f>
        <v>1</v>
      </c>
      <c r="W13">
        <f>VLOOKUP(A13,site_data_desc!$A$2:$M$380,11,0)</f>
        <v>0</v>
      </c>
      <c r="X13">
        <f>VLOOKUP(A13,site_data_desc!$A$2:$M$380,12,0)</f>
        <v>0</v>
      </c>
      <c r="Y13">
        <f>VLOOKUP(A13,site_data_desc!$A$2:$M$380,13,0)</f>
        <v>0</v>
      </c>
    </row>
    <row r="14" spans="1:25" x14ac:dyDescent="0.3">
      <c r="A14" t="s">
        <v>95</v>
      </c>
      <c r="B14" s="1">
        <f>VLOOKUP(A14,welfare_data!$A$1:$C$379,2,0)</f>
        <v>2419394.9422399998</v>
      </c>
      <c r="C14" s="1">
        <f>VLOOKUP(A14,welfare_data!$A$1:$C$379,3,0)</f>
        <v>1980281.55403</v>
      </c>
      <c r="D14" t="s">
        <v>372</v>
      </c>
      <c r="E14">
        <v>11.6969999999999</v>
      </c>
      <c r="F14">
        <v>55.719999999999899</v>
      </c>
      <c r="G14" t="str">
        <f t="shared" si="0"/>
        <v>1,000,000 - 3,000,000</v>
      </c>
      <c r="H14" t="str">
        <f t="shared" si="1"/>
        <v>1,000,000 - 3,000,000</v>
      </c>
      <c r="I14">
        <f t="shared" si="2"/>
        <v>2</v>
      </c>
      <c r="J14">
        <f t="shared" si="3"/>
        <v>2</v>
      </c>
      <c r="K14">
        <f t="shared" si="4"/>
        <v>1.3160740129524926</v>
      </c>
      <c r="L14">
        <f t="shared" si="5"/>
        <v>1.4142135623730949</v>
      </c>
      <c r="M14">
        <f t="shared" si="6"/>
        <v>1.3160740129524926</v>
      </c>
      <c r="N14">
        <f t="shared" si="7"/>
        <v>1.4142135623730949</v>
      </c>
      <c r="O14">
        <f>VLOOKUP(A14,site_data_desc!$A$2:$M$380,3,0)</f>
        <v>1</v>
      </c>
      <c r="P14">
        <f>VLOOKUP(A14,site_data_desc!$A$2:$M$380,4,0)</f>
        <v>0.98865997000000005</v>
      </c>
      <c r="Q14">
        <f>VLOOKUP(A14,site_data_desc!$A$2:$M$380,5,0)</f>
        <v>284.00299000000001</v>
      </c>
      <c r="R14">
        <f>VLOOKUP(A14,site_data_desc!$A$2:$M$380,6,0)</f>
        <v>182.74299999999999</v>
      </c>
      <c r="S14">
        <f>VLOOKUP(A14,site_data_desc!$A$2:$M$380,7,0)</f>
        <v>1</v>
      </c>
      <c r="T14">
        <f>VLOOKUP(A14,site_data_desc!$A$2:$M$380,8,0)</f>
        <v>5.0349999999999999E-2</v>
      </c>
      <c r="U14">
        <f>VLOOKUP(A14,site_data_desc!$A$2:$M$380,9,0)</f>
        <v>4.9500000000000004E-3</v>
      </c>
      <c r="V14">
        <f>VLOOKUP(A14,site_data_desc!$A$2:$M$380,10,0)</f>
        <v>1</v>
      </c>
      <c r="W14">
        <f>VLOOKUP(A14,site_data_desc!$A$2:$M$380,11,0)</f>
        <v>0</v>
      </c>
      <c r="X14">
        <f>VLOOKUP(A14,site_data_desc!$A$2:$M$380,12,0)</f>
        <v>0</v>
      </c>
      <c r="Y14">
        <f>VLOOKUP(A14,site_data_desc!$A$2:$M$380,13,0)</f>
        <v>0</v>
      </c>
    </row>
    <row r="15" spans="1:25" x14ac:dyDescent="0.3">
      <c r="A15" t="s">
        <v>102</v>
      </c>
      <c r="B15" s="1">
        <f>VLOOKUP(A15,welfare_data!$A$1:$C$379,2,0)</f>
        <v>2235901.28939</v>
      </c>
      <c r="C15" s="1">
        <f>VLOOKUP(A15,welfare_data!$A$1:$C$379,3,0)</f>
        <v>1948066.88589</v>
      </c>
      <c r="D15" t="s">
        <v>372</v>
      </c>
      <c r="E15">
        <v>11.1519999999999</v>
      </c>
      <c r="F15">
        <v>55.32</v>
      </c>
      <c r="G15" t="str">
        <f t="shared" si="0"/>
        <v>1,000,000 - 3,000,000</v>
      </c>
      <c r="H15" t="str">
        <f t="shared" si="1"/>
        <v>1,000,000 - 3,000,000</v>
      </c>
      <c r="I15">
        <f t="shared" si="2"/>
        <v>2</v>
      </c>
      <c r="J15">
        <f t="shared" si="3"/>
        <v>2</v>
      </c>
      <c r="K15">
        <f t="shared" si="4"/>
        <v>1.3160740129524926</v>
      </c>
      <c r="L15">
        <f t="shared" si="5"/>
        <v>1.4142135623730949</v>
      </c>
      <c r="M15">
        <f t="shared" si="6"/>
        <v>1.3160740129524926</v>
      </c>
      <c r="N15">
        <f t="shared" si="7"/>
        <v>1.4142135623730949</v>
      </c>
      <c r="O15">
        <f>VLOOKUP(A15,site_data_desc!$A$2:$M$380,3,0)</f>
        <v>1</v>
      </c>
      <c r="P15">
        <f>VLOOKUP(A15,site_data_desc!$A$2:$M$380,4,0)</f>
        <v>0.780802</v>
      </c>
      <c r="Q15">
        <f>VLOOKUP(A15,site_data_desc!$A$2:$M$380,5,0)</f>
        <v>325.25299000000001</v>
      </c>
      <c r="R15">
        <f>VLOOKUP(A15,site_data_desc!$A$2:$M$380,6,0)</f>
        <v>200.44701000000001</v>
      </c>
      <c r="S15">
        <f>VLOOKUP(A15,site_data_desc!$A$2:$M$380,7,0)</f>
        <v>1</v>
      </c>
      <c r="T15">
        <f>VLOOKUP(A15,site_data_desc!$A$2:$M$380,8,0)</f>
        <v>2.8219999999999999E-2</v>
      </c>
      <c r="U15">
        <f>VLOOKUP(A15,site_data_desc!$A$2:$M$380,9,0)</f>
        <v>1.7329999999999998E-2</v>
      </c>
      <c r="V15">
        <f>VLOOKUP(A15,site_data_desc!$A$2:$M$380,10,0)</f>
        <v>1</v>
      </c>
      <c r="W15">
        <f>VLOOKUP(A15,site_data_desc!$A$2:$M$380,11,0)</f>
        <v>0</v>
      </c>
      <c r="X15">
        <f>VLOOKUP(A15,site_data_desc!$A$2:$M$380,12,0)</f>
        <v>0</v>
      </c>
      <c r="Y15">
        <f>VLOOKUP(A15,site_data_desc!$A$2:$M$380,13,0)</f>
        <v>0</v>
      </c>
    </row>
    <row r="16" spans="1:25" x14ac:dyDescent="0.3">
      <c r="A16" t="s">
        <v>94</v>
      </c>
      <c r="B16" s="1">
        <f>VLOOKUP(A16,welfare_data!$A$1:$C$379,2,0)</f>
        <v>531727.43748399999</v>
      </c>
      <c r="C16" s="1">
        <f>VLOOKUP(A16,welfare_data!$A$1:$C$379,3,0)</f>
        <v>439498.490788</v>
      </c>
      <c r="D16" t="s">
        <v>372</v>
      </c>
      <c r="E16">
        <v>11.7159999999999</v>
      </c>
      <c r="F16">
        <v>55.953000000000003</v>
      </c>
      <c r="G16" t="str">
        <f t="shared" si="0"/>
        <v>&lt; 1 million</v>
      </c>
      <c r="H16" t="str">
        <f t="shared" si="1"/>
        <v>&lt; 1 million</v>
      </c>
      <c r="I16">
        <f t="shared" si="2"/>
        <v>1</v>
      </c>
      <c r="J16">
        <f t="shared" si="3"/>
        <v>1</v>
      </c>
      <c r="K16">
        <f t="shared" si="4"/>
        <v>1.1472026904398771</v>
      </c>
      <c r="L16">
        <f t="shared" si="5"/>
        <v>1.189207115002721</v>
      </c>
      <c r="M16">
        <f t="shared" si="6"/>
        <v>1.1472026904398771</v>
      </c>
      <c r="N16">
        <f t="shared" si="7"/>
        <v>1.189207115002721</v>
      </c>
      <c r="O16">
        <f>VLOOKUP(A16,site_data_desc!$A$2:$M$380,3,0)</f>
        <v>1</v>
      </c>
      <c r="P16">
        <f>VLOOKUP(A16,site_data_desc!$A$2:$M$380,4,0)</f>
        <v>0.13853599999999999</v>
      </c>
      <c r="Q16">
        <f>VLOOKUP(A16,site_data_desc!$A$2:$M$380,5,0)</f>
        <v>194.446</v>
      </c>
      <c r="R16">
        <f>VLOOKUP(A16,site_data_desc!$A$2:$M$380,6,0)</f>
        <v>207.99799999999999</v>
      </c>
      <c r="S16">
        <f>VLOOKUP(A16,site_data_desc!$A$2:$M$380,7,0)</f>
        <v>1</v>
      </c>
      <c r="T16">
        <f>VLOOKUP(A16,site_data_desc!$A$2:$M$380,8,0)</f>
        <v>3.5499999999999997E-2</v>
      </c>
      <c r="U16">
        <f>VLOOKUP(A16,site_data_desc!$A$2:$M$380,9,0)</f>
        <v>1.2199999999999999E-2</v>
      </c>
      <c r="V16">
        <f>VLOOKUP(A16,site_data_desc!$A$2:$M$380,10,0)</f>
        <v>1</v>
      </c>
      <c r="W16">
        <f>VLOOKUP(A16,site_data_desc!$A$2:$M$380,11,0)</f>
        <v>0</v>
      </c>
      <c r="X16">
        <f>VLOOKUP(A16,site_data_desc!$A$2:$M$380,12,0)</f>
        <v>0</v>
      </c>
      <c r="Y16">
        <f>VLOOKUP(A16,site_data_desc!$A$2:$M$380,13,0)</f>
        <v>0</v>
      </c>
    </row>
    <row r="17" spans="1:25" x14ac:dyDescent="0.3">
      <c r="A17" t="s">
        <v>93</v>
      </c>
      <c r="B17" s="1">
        <f>VLOOKUP(A17,welfare_data!$A$1:$C$379,2,0)</f>
        <v>3477099.5272400002</v>
      </c>
      <c r="C17" s="1">
        <f>VLOOKUP(A17,welfare_data!$A$1:$C$379,3,0)</f>
        <v>2874686.5610699998</v>
      </c>
      <c r="D17" t="s">
        <v>372</v>
      </c>
      <c r="E17">
        <v>11.6839999999999</v>
      </c>
      <c r="F17">
        <v>55.945999999999898</v>
      </c>
      <c r="G17" t="str">
        <f t="shared" si="0"/>
        <v>3,000,000 - 10,000,000</v>
      </c>
      <c r="H17" t="str">
        <f t="shared" si="1"/>
        <v>1,000,000 - 3,000,000</v>
      </c>
      <c r="I17">
        <f t="shared" si="2"/>
        <v>3</v>
      </c>
      <c r="J17">
        <f t="shared" si="3"/>
        <v>2</v>
      </c>
      <c r="K17">
        <f t="shared" si="4"/>
        <v>1.5098036484771051</v>
      </c>
      <c r="L17">
        <f t="shared" si="5"/>
        <v>1.6817928305074288</v>
      </c>
      <c r="M17">
        <f t="shared" si="6"/>
        <v>1.3160740129524926</v>
      </c>
      <c r="N17">
        <f t="shared" si="7"/>
        <v>1.4142135623730949</v>
      </c>
      <c r="O17">
        <f>VLOOKUP(A17,site_data_desc!$A$2:$M$380,3,0)</f>
        <v>1</v>
      </c>
      <c r="P17">
        <f>VLOOKUP(A17,site_data_desc!$A$2:$M$380,4,0)</f>
        <v>0.32890600999999997</v>
      </c>
      <c r="Q17">
        <f>VLOOKUP(A17,site_data_desc!$A$2:$M$380,5,0)</f>
        <v>158.92798999999999</v>
      </c>
      <c r="R17">
        <f>VLOOKUP(A17,site_data_desc!$A$2:$M$380,6,0)</f>
        <v>115.23699999999999</v>
      </c>
      <c r="S17">
        <f>VLOOKUP(A17,site_data_desc!$A$2:$M$380,7,0)</f>
        <v>1</v>
      </c>
      <c r="T17">
        <f>VLOOKUP(A17,site_data_desc!$A$2:$M$380,8,0)</f>
        <v>5.8099999999999999E-2</v>
      </c>
      <c r="U17">
        <f>VLOOKUP(A17,site_data_desc!$A$2:$M$380,9,0)</f>
        <v>3.9049999999999994E-2</v>
      </c>
      <c r="V17">
        <f>VLOOKUP(A17,site_data_desc!$A$2:$M$380,10,0)</f>
        <v>1</v>
      </c>
      <c r="W17">
        <f>VLOOKUP(A17,site_data_desc!$A$2:$M$380,11,0)</f>
        <v>0</v>
      </c>
      <c r="X17">
        <f>VLOOKUP(A17,site_data_desc!$A$2:$M$380,12,0)</f>
        <v>0</v>
      </c>
      <c r="Y17">
        <f>VLOOKUP(A17,site_data_desc!$A$2:$M$380,13,0)</f>
        <v>0</v>
      </c>
    </row>
    <row r="18" spans="1:25" x14ac:dyDescent="0.3">
      <c r="A18" t="s">
        <v>101</v>
      </c>
      <c r="B18" s="1">
        <f>VLOOKUP(A18,welfare_data!$A$1:$C$379,2,0)</f>
        <v>1573814.8856899999</v>
      </c>
      <c r="C18" s="1">
        <f>VLOOKUP(A18,welfare_data!$A$1:$C$379,3,0)</f>
        <v>1354096.7392299999</v>
      </c>
      <c r="D18" t="s">
        <v>372</v>
      </c>
      <c r="E18">
        <v>11.204000000000001</v>
      </c>
      <c r="F18">
        <v>55.442</v>
      </c>
      <c r="G18" t="str">
        <f t="shared" si="0"/>
        <v>1,000,000 - 3,000,000</v>
      </c>
      <c r="H18" t="str">
        <f t="shared" si="1"/>
        <v>1,000,000 - 3,000,000</v>
      </c>
      <c r="I18">
        <f t="shared" si="2"/>
        <v>2</v>
      </c>
      <c r="J18">
        <f t="shared" si="3"/>
        <v>2</v>
      </c>
      <c r="K18">
        <f t="shared" si="4"/>
        <v>1.3160740129524926</v>
      </c>
      <c r="L18">
        <f t="shared" si="5"/>
        <v>1.4142135623730949</v>
      </c>
      <c r="M18">
        <f t="shared" si="6"/>
        <v>1.3160740129524926</v>
      </c>
      <c r="N18">
        <f t="shared" si="7"/>
        <v>1.4142135623730949</v>
      </c>
      <c r="O18">
        <f>VLOOKUP(A18,site_data_desc!$A$2:$M$380,3,0)</f>
        <v>1</v>
      </c>
      <c r="P18">
        <f>VLOOKUP(A18,site_data_desc!$A$2:$M$380,4,0)</f>
        <v>6.6889999000000006E-2</v>
      </c>
      <c r="Q18">
        <f>VLOOKUP(A18,site_data_desc!$A$2:$M$380,5,0)</f>
        <v>38.276901000000002</v>
      </c>
      <c r="R18">
        <f>VLOOKUP(A18,site_data_desc!$A$2:$M$380,6,0)</f>
        <v>132.422</v>
      </c>
      <c r="S18">
        <f>VLOOKUP(A18,site_data_desc!$A$2:$M$380,7,0)</f>
        <v>1</v>
      </c>
      <c r="T18">
        <f>VLOOKUP(A18,site_data_desc!$A$2:$M$380,8,0)</f>
        <v>6.5450000000000008E-2</v>
      </c>
      <c r="U18">
        <f>VLOOKUP(A18,site_data_desc!$A$2:$M$380,9,0)</f>
        <v>2.5899999999999999E-2</v>
      </c>
      <c r="V18">
        <f>VLOOKUP(A18,site_data_desc!$A$2:$M$380,10,0)</f>
        <v>1</v>
      </c>
      <c r="W18">
        <f>VLOOKUP(A18,site_data_desc!$A$2:$M$380,11,0)</f>
        <v>0</v>
      </c>
      <c r="X18">
        <f>VLOOKUP(A18,site_data_desc!$A$2:$M$380,12,0)</f>
        <v>0</v>
      </c>
      <c r="Y18">
        <f>VLOOKUP(A18,site_data_desc!$A$2:$M$380,13,0)</f>
        <v>0</v>
      </c>
    </row>
    <row r="19" spans="1:25" x14ac:dyDescent="0.3">
      <c r="A19" t="s">
        <v>92</v>
      </c>
      <c r="B19" s="1">
        <f>VLOOKUP(A19,welfare_data!$A$1:$C$379,2,0)</f>
        <v>638034.47490999999</v>
      </c>
      <c r="C19" s="1">
        <f>VLOOKUP(A19,welfare_data!$A$1:$C$379,3,0)</f>
        <v>532781.03999399999</v>
      </c>
      <c r="D19" t="s">
        <v>372</v>
      </c>
      <c r="E19">
        <v>11.525</v>
      </c>
      <c r="F19">
        <v>55.906999999999897</v>
      </c>
      <c r="G19" t="str">
        <f t="shared" si="0"/>
        <v>&lt; 1 million</v>
      </c>
      <c r="H19" t="str">
        <f t="shared" si="1"/>
        <v>&lt; 1 million</v>
      </c>
      <c r="I19">
        <f t="shared" si="2"/>
        <v>1</v>
      </c>
      <c r="J19">
        <f t="shared" si="3"/>
        <v>1</v>
      </c>
      <c r="K19">
        <f t="shared" si="4"/>
        <v>1.1472026904398771</v>
      </c>
      <c r="L19">
        <f t="shared" si="5"/>
        <v>1.189207115002721</v>
      </c>
      <c r="M19">
        <f t="shared" si="6"/>
        <v>1.1472026904398771</v>
      </c>
      <c r="N19">
        <f t="shared" si="7"/>
        <v>1.189207115002721</v>
      </c>
      <c r="O19">
        <f>VLOOKUP(A19,site_data_desc!$A$2:$M$380,3,0)</f>
        <v>1</v>
      </c>
      <c r="P19">
        <f>VLOOKUP(A19,site_data_desc!$A$2:$M$380,4,0)</f>
        <v>6.7167900000000003E-2</v>
      </c>
      <c r="Q19">
        <f>VLOOKUP(A19,site_data_desc!$A$2:$M$380,5,0)</f>
        <v>99.522400000000005</v>
      </c>
      <c r="R19">
        <f>VLOOKUP(A19,site_data_desc!$A$2:$M$380,6,0)</f>
        <v>114.375</v>
      </c>
      <c r="S19">
        <f>VLOOKUP(A19,site_data_desc!$A$2:$M$380,7,0)</f>
        <v>1</v>
      </c>
      <c r="T19">
        <f>VLOOKUP(A19,site_data_desc!$A$2:$M$380,8,0)</f>
        <v>3.9280000000000002E-2</v>
      </c>
      <c r="U19">
        <f>VLOOKUP(A19,site_data_desc!$A$2:$M$380,9,0)</f>
        <v>1.367E-2</v>
      </c>
      <c r="V19">
        <f>VLOOKUP(A19,site_data_desc!$A$2:$M$380,10,0)</f>
        <v>1</v>
      </c>
      <c r="W19">
        <f>VLOOKUP(A19,site_data_desc!$A$2:$M$380,11,0)</f>
        <v>0</v>
      </c>
      <c r="X19">
        <f>VLOOKUP(A19,site_data_desc!$A$2:$M$380,12,0)</f>
        <v>0</v>
      </c>
      <c r="Y19">
        <f>VLOOKUP(A19,site_data_desc!$A$2:$M$380,13,0)</f>
        <v>0</v>
      </c>
    </row>
    <row r="20" spans="1:25" x14ac:dyDescent="0.3">
      <c r="A20" t="s">
        <v>86</v>
      </c>
      <c r="B20" s="1">
        <f>VLOOKUP(A20,welfare_data!$A$1:$C$379,2,0)</f>
        <v>14587229.980699999</v>
      </c>
      <c r="C20" s="1">
        <f>VLOOKUP(A20,welfare_data!$A$1:$C$379,3,0)</f>
        <v>11159806.593699999</v>
      </c>
      <c r="D20" t="s">
        <v>372</v>
      </c>
      <c r="E20">
        <v>12.363</v>
      </c>
      <c r="F20">
        <v>55.594000000000001</v>
      </c>
      <c r="G20" t="str">
        <f t="shared" si="0"/>
        <v>10,000,000 - 30,000,000</v>
      </c>
      <c r="H20" t="str">
        <f t="shared" si="1"/>
        <v>10,000,000 - 30,000,000</v>
      </c>
      <c r="I20">
        <f t="shared" si="2"/>
        <v>4</v>
      </c>
      <c r="J20">
        <f t="shared" si="3"/>
        <v>4</v>
      </c>
      <c r="K20">
        <f t="shared" si="4"/>
        <v>1.7320508075688776</v>
      </c>
      <c r="L20">
        <f t="shared" si="5"/>
        <v>1.9999999999999996</v>
      </c>
      <c r="M20">
        <f t="shared" si="6"/>
        <v>1.7320508075688776</v>
      </c>
      <c r="N20">
        <f t="shared" si="7"/>
        <v>1.9999999999999996</v>
      </c>
      <c r="O20">
        <f>VLOOKUP(A20,site_data_desc!$A$2:$M$380,3,0)</f>
        <v>1</v>
      </c>
      <c r="P20">
        <f>VLOOKUP(A20,site_data_desc!$A$2:$M$380,4,0)</f>
        <v>1.6423101</v>
      </c>
      <c r="Q20">
        <f>VLOOKUP(A20,site_data_desc!$A$2:$M$380,5,0)</f>
        <v>1305.3199</v>
      </c>
      <c r="R20">
        <f>VLOOKUP(A20,site_data_desc!$A$2:$M$380,6,0)</f>
        <v>1331.9301</v>
      </c>
      <c r="S20">
        <f>VLOOKUP(A20,site_data_desc!$A$2:$M$380,7,0)</f>
        <v>2</v>
      </c>
      <c r="T20">
        <f>VLOOKUP(A20,site_data_desc!$A$2:$M$380,8,0)</f>
        <v>7.571E-2</v>
      </c>
      <c r="U20">
        <f>VLOOKUP(A20,site_data_desc!$A$2:$M$380,9,0)</f>
        <v>5.271E-2</v>
      </c>
      <c r="V20">
        <f>VLOOKUP(A20,site_data_desc!$A$2:$M$380,10,0)</f>
        <v>0</v>
      </c>
      <c r="W20">
        <f>VLOOKUP(A20,site_data_desc!$A$2:$M$380,11,0)</f>
        <v>1</v>
      </c>
      <c r="X20">
        <f>VLOOKUP(A20,site_data_desc!$A$2:$M$380,12,0)</f>
        <v>0</v>
      </c>
      <c r="Y20">
        <f>VLOOKUP(A20,site_data_desc!$A$2:$M$380,13,0)</f>
        <v>0</v>
      </c>
    </row>
    <row r="21" spans="1:25" x14ac:dyDescent="0.3">
      <c r="A21" t="s">
        <v>51</v>
      </c>
      <c r="B21" s="1">
        <f>VLOOKUP(A21,welfare_data!$A$1:$C$379,2,0)</f>
        <v>3491873.6104000001</v>
      </c>
      <c r="C21" s="1">
        <f>VLOOKUP(A21,welfare_data!$A$1:$C$379,3,0)</f>
        <v>3248692.54134</v>
      </c>
      <c r="D21" t="s">
        <v>372</v>
      </c>
      <c r="E21">
        <v>9.77</v>
      </c>
      <c r="F21">
        <v>55.566000000000003</v>
      </c>
      <c r="G21" t="str">
        <f t="shared" si="0"/>
        <v>3,000,000 - 10,000,000</v>
      </c>
      <c r="H21" t="str">
        <f t="shared" si="1"/>
        <v>3,000,000 - 10,000,000</v>
      </c>
      <c r="I21">
        <f t="shared" si="2"/>
        <v>3</v>
      </c>
      <c r="J21">
        <f t="shared" si="3"/>
        <v>3</v>
      </c>
      <c r="K21">
        <f t="shared" si="4"/>
        <v>1.5098036484771051</v>
      </c>
      <c r="L21">
        <f t="shared" si="5"/>
        <v>1.6817928305074288</v>
      </c>
      <c r="M21">
        <f t="shared" si="6"/>
        <v>1.5098036484771051</v>
      </c>
      <c r="N21">
        <f t="shared" si="7"/>
        <v>1.6817928305074288</v>
      </c>
      <c r="O21">
        <f>VLOOKUP(A21,site_data_desc!$A$2:$M$380,3,0)</f>
        <v>1</v>
      </c>
      <c r="P21">
        <f>VLOOKUP(A21,site_data_desc!$A$2:$M$380,4,0)</f>
        <v>1.65225</v>
      </c>
      <c r="Q21">
        <f>VLOOKUP(A21,site_data_desc!$A$2:$M$380,5,0)</f>
        <v>581.41498000000001</v>
      </c>
      <c r="R21">
        <f>VLOOKUP(A21,site_data_desc!$A$2:$M$380,6,0)</f>
        <v>355.68900000000002</v>
      </c>
      <c r="S21">
        <f>VLOOKUP(A21,site_data_desc!$A$2:$M$380,7,0)</f>
        <v>1</v>
      </c>
      <c r="T21">
        <f>VLOOKUP(A21,site_data_desc!$A$2:$M$380,8,0)</f>
        <v>1.627E-2</v>
      </c>
      <c r="U21">
        <f>VLOOKUP(A21,site_data_desc!$A$2:$M$380,9,0)</f>
        <v>5.2699999999999995E-3</v>
      </c>
      <c r="V21">
        <f>VLOOKUP(A21,site_data_desc!$A$2:$M$380,10,0)</f>
        <v>1</v>
      </c>
      <c r="W21">
        <f>VLOOKUP(A21,site_data_desc!$A$2:$M$380,11,0)</f>
        <v>0</v>
      </c>
      <c r="X21">
        <f>VLOOKUP(A21,site_data_desc!$A$2:$M$380,12,0)</f>
        <v>0</v>
      </c>
      <c r="Y21">
        <f>VLOOKUP(A21,site_data_desc!$A$2:$M$380,13,0)</f>
        <v>0</v>
      </c>
    </row>
    <row r="22" spans="1:25" x14ac:dyDescent="0.3">
      <c r="A22" t="s">
        <v>87</v>
      </c>
      <c r="B22" s="1">
        <f>VLOOKUP(A22,welfare_data!$A$1:$C$379,2,0)</f>
        <v>1615161.1695000001</v>
      </c>
      <c r="C22" s="1">
        <f>VLOOKUP(A22,welfare_data!$A$1:$C$379,3,0)</f>
        <v>2588085.18774</v>
      </c>
      <c r="D22" t="s">
        <v>372</v>
      </c>
      <c r="E22">
        <v>12.3059999999999</v>
      </c>
      <c r="F22">
        <v>55.578000000000003</v>
      </c>
      <c r="G22" t="str">
        <f t="shared" si="0"/>
        <v>1,000,000 - 3,000,000</v>
      </c>
      <c r="H22" t="str">
        <f t="shared" si="1"/>
        <v>1,000,000 - 3,000,000</v>
      </c>
      <c r="I22">
        <f t="shared" si="2"/>
        <v>2</v>
      </c>
      <c r="J22">
        <f t="shared" si="3"/>
        <v>2</v>
      </c>
      <c r="K22">
        <f t="shared" si="4"/>
        <v>1.3160740129524926</v>
      </c>
      <c r="L22">
        <f t="shared" si="5"/>
        <v>1.4142135623730949</v>
      </c>
      <c r="M22">
        <f t="shared" si="6"/>
        <v>1.3160740129524926</v>
      </c>
      <c r="N22">
        <f t="shared" si="7"/>
        <v>1.4142135623730949</v>
      </c>
      <c r="O22">
        <f>VLOOKUP(A22,site_data_desc!$A$2:$M$380,3,0)</f>
        <v>0</v>
      </c>
      <c r="P22">
        <f>VLOOKUP(A22,site_data_desc!$A$2:$M$380,4,0)</f>
        <v>1.5260899999999999</v>
      </c>
      <c r="Q22">
        <f>VLOOKUP(A22,site_data_desc!$A$2:$M$380,5,0)</f>
        <v>1045.78</v>
      </c>
      <c r="R22">
        <f>VLOOKUP(A22,site_data_desc!$A$2:$M$380,6,0)</f>
        <v>928.72900000000004</v>
      </c>
      <c r="S22">
        <f>VLOOKUP(A22,site_data_desc!$A$2:$M$380,7,0)</f>
        <v>1</v>
      </c>
      <c r="T22">
        <f>VLOOKUP(A22,site_data_desc!$A$2:$M$380,8,0)</f>
        <v>8.6660000000000001E-2</v>
      </c>
      <c r="U22">
        <f>VLOOKUP(A22,site_data_desc!$A$2:$M$380,9,0)</f>
        <v>4.6280000000000002E-2</v>
      </c>
      <c r="V22">
        <f>VLOOKUP(A22,site_data_desc!$A$2:$M$380,10,0)</f>
        <v>1</v>
      </c>
      <c r="W22">
        <f>VLOOKUP(A22,site_data_desc!$A$2:$M$380,11,0)</f>
        <v>0</v>
      </c>
      <c r="X22">
        <f>VLOOKUP(A22,site_data_desc!$A$2:$M$380,12,0)</f>
        <v>0</v>
      </c>
      <c r="Y22">
        <f>VLOOKUP(A22,site_data_desc!$A$2:$M$380,13,0)</f>
        <v>0</v>
      </c>
    </row>
    <row r="23" spans="1:25" x14ac:dyDescent="0.3">
      <c r="A23" t="s">
        <v>88</v>
      </c>
      <c r="B23" s="1">
        <f>VLOOKUP(A23,welfare_data!$A$1:$C$379,2,0)</f>
        <v>3863287.1672</v>
      </c>
      <c r="C23" s="1">
        <f>VLOOKUP(A23,welfare_data!$A$1:$C$379,3,0)</f>
        <v>6206116.2218899997</v>
      </c>
      <c r="D23" t="s">
        <v>372</v>
      </c>
      <c r="E23">
        <v>12.275</v>
      </c>
      <c r="F23">
        <v>55.563000000000002</v>
      </c>
      <c r="G23" t="str">
        <f t="shared" si="0"/>
        <v>3,000,000 - 10,000,000</v>
      </c>
      <c r="H23" t="str">
        <f t="shared" si="1"/>
        <v>3,000,000 - 10,000,000</v>
      </c>
      <c r="I23">
        <f t="shared" si="2"/>
        <v>3</v>
      </c>
      <c r="J23">
        <f t="shared" si="3"/>
        <v>3</v>
      </c>
      <c r="K23">
        <f t="shared" si="4"/>
        <v>1.5098036484771051</v>
      </c>
      <c r="L23">
        <f t="shared" si="5"/>
        <v>1.6817928305074288</v>
      </c>
      <c r="M23">
        <f t="shared" si="6"/>
        <v>1.5098036484771051</v>
      </c>
      <c r="N23">
        <f t="shared" si="7"/>
        <v>1.6817928305074288</v>
      </c>
      <c r="O23">
        <f>VLOOKUP(A23,site_data_desc!$A$2:$M$380,3,0)</f>
        <v>0</v>
      </c>
      <c r="P23">
        <f>VLOOKUP(A23,site_data_desc!$A$2:$M$380,4,0)</f>
        <v>1.4196899000000001</v>
      </c>
      <c r="Q23">
        <f>VLOOKUP(A23,site_data_desc!$A$2:$M$380,5,0)</f>
        <v>971.29796999999996</v>
      </c>
      <c r="R23">
        <f>VLOOKUP(A23,site_data_desc!$A$2:$M$380,6,0)</f>
        <v>696.81597999999997</v>
      </c>
      <c r="S23">
        <f>VLOOKUP(A23,site_data_desc!$A$2:$M$380,7,0)</f>
        <v>1</v>
      </c>
      <c r="T23">
        <f>VLOOKUP(A23,site_data_desc!$A$2:$M$380,8,0)</f>
        <v>5.9040000000000002E-2</v>
      </c>
      <c r="U23">
        <f>VLOOKUP(A23,site_data_desc!$A$2:$M$380,9,0)</f>
        <v>4.718E-2</v>
      </c>
      <c r="V23">
        <f>VLOOKUP(A23,site_data_desc!$A$2:$M$380,10,0)</f>
        <v>1</v>
      </c>
      <c r="W23">
        <f>VLOOKUP(A23,site_data_desc!$A$2:$M$380,11,0)</f>
        <v>0</v>
      </c>
      <c r="X23">
        <f>VLOOKUP(A23,site_data_desc!$A$2:$M$380,12,0)</f>
        <v>0</v>
      </c>
      <c r="Y23">
        <f>VLOOKUP(A23,site_data_desc!$A$2:$M$380,13,0)</f>
        <v>0</v>
      </c>
    </row>
    <row r="24" spans="1:25" x14ac:dyDescent="0.3">
      <c r="A24" t="s">
        <v>85</v>
      </c>
      <c r="B24" s="1">
        <f>VLOOKUP(A24,welfare_data!$A$1:$C$379,2,0)</f>
        <v>3641805.3597800001</v>
      </c>
      <c r="C24" s="1">
        <f>VLOOKUP(A24,welfare_data!$A$1:$C$379,3,0)</f>
        <v>5201080.13454</v>
      </c>
      <c r="D24" t="s">
        <v>372</v>
      </c>
      <c r="E24">
        <v>14.696</v>
      </c>
      <c r="F24">
        <v>55.104999999999897</v>
      </c>
      <c r="G24" t="str">
        <f t="shared" si="0"/>
        <v>3,000,000 - 10,000,000</v>
      </c>
      <c r="H24" t="str">
        <f t="shared" si="1"/>
        <v>3,000,000 - 10,000,000</v>
      </c>
      <c r="I24">
        <f t="shared" si="2"/>
        <v>3</v>
      </c>
      <c r="J24">
        <f t="shared" si="3"/>
        <v>3</v>
      </c>
      <c r="K24">
        <f t="shared" si="4"/>
        <v>1.5098036484771051</v>
      </c>
      <c r="L24">
        <f t="shared" si="5"/>
        <v>1.6817928305074288</v>
      </c>
      <c r="M24">
        <f t="shared" si="6"/>
        <v>1.5098036484771051</v>
      </c>
      <c r="N24">
        <f t="shared" si="7"/>
        <v>1.6817928305074288</v>
      </c>
      <c r="O24">
        <f>VLOOKUP(A24,site_data_desc!$A$2:$M$380,3,0)</f>
        <v>0</v>
      </c>
      <c r="P24">
        <f>VLOOKUP(A24,site_data_desc!$A$2:$M$380,4,0)</f>
        <v>1.16499</v>
      </c>
      <c r="Q24">
        <f>VLOOKUP(A24,site_data_desc!$A$2:$M$380,5,0)</f>
        <v>413.10199</v>
      </c>
      <c r="R24">
        <f>VLOOKUP(A24,site_data_desc!$A$2:$M$380,6,0)</f>
        <v>178.50200000000001</v>
      </c>
      <c r="S24">
        <f>VLOOKUP(A24,site_data_desc!$A$2:$M$380,7,0)</f>
        <v>1</v>
      </c>
      <c r="T24">
        <f>VLOOKUP(A24,site_data_desc!$A$2:$M$380,8,0)</f>
        <v>6.8000000000000005E-2</v>
      </c>
      <c r="U24">
        <f>VLOOKUP(A24,site_data_desc!$A$2:$M$380,9,0)</f>
        <v>1.0800000000000001E-2</v>
      </c>
      <c r="V24">
        <f>VLOOKUP(A24,site_data_desc!$A$2:$M$380,10,0)</f>
        <v>1</v>
      </c>
      <c r="W24">
        <f>VLOOKUP(A24,site_data_desc!$A$2:$M$380,11,0)</f>
        <v>0</v>
      </c>
      <c r="X24">
        <f>VLOOKUP(A24,site_data_desc!$A$2:$M$380,12,0)</f>
        <v>0</v>
      </c>
      <c r="Y24">
        <f>VLOOKUP(A24,site_data_desc!$A$2:$M$380,13,0)</f>
        <v>0</v>
      </c>
    </row>
    <row r="25" spans="1:25" x14ac:dyDescent="0.3">
      <c r="A25" t="s">
        <v>110</v>
      </c>
      <c r="B25" s="1">
        <f>VLOOKUP(A25,welfare_data!$A$1:$C$379,2,0)</f>
        <v>552875.08028300002</v>
      </c>
      <c r="C25" s="1">
        <f>VLOOKUP(A25,welfare_data!$A$1:$C$379,3,0)</f>
        <v>483902.53819400002</v>
      </c>
      <c r="D25" t="s">
        <v>372</v>
      </c>
      <c r="E25">
        <v>11.2159999999999</v>
      </c>
      <c r="F25">
        <v>54.712000000000003</v>
      </c>
      <c r="G25" t="str">
        <f t="shared" si="0"/>
        <v>&lt; 1 million</v>
      </c>
      <c r="H25" t="str">
        <f t="shared" si="1"/>
        <v>&lt; 1 million</v>
      </c>
      <c r="I25">
        <f t="shared" si="2"/>
        <v>1</v>
      </c>
      <c r="J25">
        <f t="shared" si="3"/>
        <v>1</v>
      </c>
      <c r="K25">
        <f t="shared" si="4"/>
        <v>1.1472026904398771</v>
      </c>
      <c r="L25">
        <f t="shared" si="5"/>
        <v>1.189207115002721</v>
      </c>
      <c r="M25">
        <f t="shared" si="6"/>
        <v>1.1472026904398771</v>
      </c>
      <c r="N25">
        <f t="shared" si="7"/>
        <v>1.189207115002721</v>
      </c>
      <c r="O25">
        <f>VLOOKUP(A25,site_data_desc!$A$2:$M$380,3,0)</f>
        <v>1</v>
      </c>
      <c r="P25">
        <f>VLOOKUP(A25,site_data_desc!$A$2:$M$380,4,0)</f>
        <v>3.89098E-3</v>
      </c>
      <c r="Q25">
        <f>VLOOKUP(A25,site_data_desc!$A$2:$M$380,5,0)</f>
        <v>32.0396</v>
      </c>
      <c r="R25">
        <f>VLOOKUP(A25,site_data_desc!$A$2:$M$380,6,0)</f>
        <v>23.571400000000001</v>
      </c>
      <c r="S25">
        <f>VLOOKUP(A25,site_data_desc!$A$2:$M$380,7,0)</f>
        <v>1</v>
      </c>
      <c r="T25">
        <f>VLOOKUP(A25,site_data_desc!$A$2:$M$380,8,0)</f>
        <v>2.3199999999999998E-2</v>
      </c>
      <c r="U25">
        <f>VLOOKUP(A25,site_data_desc!$A$2:$M$380,9,0)</f>
        <v>1.8800000000000001E-2</v>
      </c>
      <c r="V25">
        <f>VLOOKUP(A25,site_data_desc!$A$2:$M$380,10,0)</f>
        <v>1</v>
      </c>
      <c r="W25">
        <f>VLOOKUP(A25,site_data_desc!$A$2:$M$380,11,0)</f>
        <v>0</v>
      </c>
      <c r="X25">
        <f>VLOOKUP(A25,site_data_desc!$A$2:$M$380,12,0)</f>
        <v>0</v>
      </c>
      <c r="Y25">
        <f>VLOOKUP(A25,site_data_desc!$A$2:$M$380,13,0)</f>
        <v>0</v>
      </c>
    </row>
    <row r="26" spans="1:25" x14ac:dyDescent="0.3">
      <c r="A26" t="s">
        <v>9</v>
      </c>
      <c r="B26" s="1">
        <f>VLOOKUP(A26,welfare_data!$A$1:$C$379,2,0)</f>
        <v>5440446.75887</v>
      </c>
      <c r="C26" s="1">
        <f>VLOOKUP(A26,welfare_data!$A$1:$C$379,3,0)</f>
        <v>5040105.5539100002</v>
      </c>
      <c r="D26" t="s">
        <v>372</v>
      </c>
      <c r="E26">
        <v>9.9179999999999904</v>
      </c>
      <c r="F26">
        <v>55.8569999999999</v>
      </c>
      <c r="G26" t="str">
        <f t="shared" si="0"/>
        <v>3,000,000 - 10,000,000</v>
      </c>
      <c r="H26" t="str">
        <f t="shared" si="1"/>
        <v>3,000,000 - 10,000,000</v>
      </c>
      <c r="I26">
        <f t="shared" si="2"/>
        <v>3</v>
      </c>
      <c r="J26">
        <f t="shared" si="3"/>
        <v>3</v>
      </c>
      <c r="K26">
        <f t="shared" si="4"/>
        <v>1.5098036484771051</v>
      </c>
      <c r="L26">
        <f t="shared" si="5"/>
        <v>1.6817928305074288</v>
      </c>
      <c r="M26">
        <f t="shared" si="6"/>
        <v>1.5098036484771051</v>
      </c>
      <c r="N26">
        <f t="shared" si="7"/>
        <v>1.6817928305074288</v>
      </c>
      <c r="O26">
        <f>VLOOKUP(A26,site_data_desc!$A$2:$M$380,3,0)</f>
        <v>1</v>
      </c>
      <c r="P26">
        <f>VLOOKUP(A26,site_data_desc!$A$2:$M$380,4,0)</f>
        <v>0.52222400000000002</v>
      </c>
      <c r="Q26">
        <f>VLOOKUP(A26,site_data_desc!$A$2:$M$380,5,0)</f>
        <v>473.00900000000001</v>
      </c>
      <c r="R26">
        <f>VLOOKUP(A26,site_data_desc!$A$2:$M$380,6,0)</f>
        <v>241.411</v>
      </c>
      <c r="S26">
        <f>VLOOKUP(A26,site_data_desc!$A$2:$M$380,7,0)</f>
        <v>1</v>
      </c>
      <c r="T26">
        <f>VLOOKUP(A26,site_data_desc!$A$2:$M$380,8,0)</f>
        <v>3.1820000000000001E-2</v>
      </c>
      <c r="U26">
        <f>VLOOKUP(A26,site_data_desc!$A$2:$M$380,9,0)</f>
        <v>0.12918000000000002</v>
      </c>
      <c r="V26">
        <f>VLOOKUP(A26,site_data_desc!$A$2:$M$380,10,0)</f>
        <v>1</v>
      </c>
      <c r="W26">
        <f>VLOOKUP(A26,site_data_desc!$A$2:$M$380,11,0)</f>
        <v>0</v>
      </c>
      <c r="X26">
        <f>VLOOKUP(A26,site_data_desc!$A$2:$M$380,12,0)</f>
        <v>0</v>
      </c>
      <c r="Y26">
        <f>VLOOKUP(A26,site_data_desc!$A$2:$M$380,13,0)</f>
        <v>0</v>
      </c>
    </row>
    <row r="27" spans="1:25" x14ac:dyDescent="0.3">
      <c r="A27" t="s">
        <v>23</v>
      </c>
      <c r="B27" s="1">
        <f>VLOOKUP(A27,welfare_data!$A$1:$C$379,2,0)</f>
        <v>1236206.74712</v>
      </c>
      <c r="C27" s="1">
        <f>VLOOKUP(A27,welfare_data!$A$1:$C$379,3,0)</f>
        <v>1146694.4804799999</v>
      </c>
      <c r="D27" t="s">
        <v>372</v>
      </c>
      <c r="E27">
        <v>10.02</v>
      </c>
      <c r="F27">
        <v>55.713999999999899</v>
      </c>
      <c r="G27" t="str">
        <f t="shared" si="0"/>
        <v>1,000,000 - 3,000,000</v>
      </c>
      <c r="H27" t="str">
        <f t="shared" si="1"/>
        <v>1,000,000 - 3,000,000</v>
      </c>
      <c r="I27">
        <f t="shared" si="2"/>
        <v>2</v>
      </c>
      <c r="J27">
        <f t="shared" si="3"/>
        <v>2</v>
      </c>
      <c r="K27">
        <f t="shared" si="4"/>
        <v>1.3160740129524926</v>
      </c>
      <c r="L27">
        <f t="shared" si="5"/>
        <v>1.4142135623730949</v>
      </c>
      <c r="M27">
        <f t="shared" si="6"/>
        <v>1.3160740129524926</v>
      </c>
      <c r="N27">
        <f t="shared" si="7"/>
        <v>1.4142135623730949</v>
      </c>
      <c r="O27">
        <f>VLOOKUP(A27,site_data_desc!$A$2:$M$380,3,0)</f>
        <v>1</v>
      </c>
      <c r="P27">
        <f>VLOOKUP(A27,site_data_desc!$A$2:$M$380,4,0)</f>
        <v>0.26060500999999997</v>
      </c>
      <c r="Q27">
        <f>VLOOKUP(A27,site_data_desc!$A$2:$M$380,5,0)</f>
        <v>90.622398000000004</v>
      </c>
      <c r="R27">
        <f>VLOOKUP(A27,site_data_desc!$A$2:$M$380,6,0)</f>
        <v>72.340300999999997</v>
      </c>
      <c r="S27">
        <f>VLOOKUP(A27,site_data_desc!$A$2:$M$380,7,0)</f>
        <v>1</v>
      </c>
      <c r="T27">
        <f>VLOOKUP(A27,site_data_desc!$A$2:$M$380,8,0)</f>
        <v>2.2179999999999998E-2</v>
      </c>
      <c r="U27">
        <f>VLOOKUP(A27,site_data_desc!$A$2:$M$380,9,0)</f>
        <v>1.4999999999999999E-2</v>
      </c>
      <c r="V27">
        <f>VLOOKUP(A27,site_data_desc!$A$2:$M$380,10,0)</f>
        <v>1</v>
      </c>
      <c r="W27">
        <f>VLOOKUP(A27,site_data_desc!$A$2:$M$380,11,0)</f>
        <v>0</v>
      </c>
      <c r="X27">
        <f>VLOOKUP(A27,site_data_desc!$A$2:$M$380,12,0)</f>
        <v>0</v>
      </c>
      <c r="Y27">
        <f>VLOOKUP(A27,site_data_desc!$A$2:$M$380,13,0)</f>
        <v>0</v>
      </c>
    </row>
    <row r="28" spans="1:25" x14ac:dyDescent="0.3">
      <c r="A28" t="s">
        <v>24</v>
      </c>
      <c r="B28" s="1">
        <f>VLOOKUP(A28,welfare_data!$A$1:$C$379,2,0)</f>
        <v>1978491.97319</v>
      </c>
      <c r="C28" s="1">
        <f>VLOOKUP(A28,welfare_data!$A$1:$C$379,3,0)</f>
        <v>3819562.68677</v>
      </c>
      <c r="D28" t="s">
        <v>372</v>
      </c>
      <c r="E28">
        <v>10.067</v>
      </c>
      <c r="F28">
        <v>55.822000000000003</v>
      </c>
      <c r="G28" t="str">
        <f t="shared" si="0"/>
        <v>1,000,000 - 3,000,000</v>
      </c>
      <c r="H28" t="str">
        <f t="shared" si="1"/>
        <v>3,000,000 - 10,000,000</v>
      </c>
      <c r="I28">
        <f t="shared" si="2"/>
        <v>2</v>
      </c>
      <c r="J28">
        <f t="shared" si="3"/>
        <v>3</v>
      </c>
      <c r="K28">
        <f t="shared" si="4"/>
        <v>1.3160740129524926</v>
      </c>
      <c r="L28">
        <f t="shared" si="5"/>
        <v>1.4142135623730949</v>
      </c>
      <c r="M28">
        <f t="shared" si="6"/>
        <v>1.5098036484771051</v>
      </c>
      <c r="N28">
        <f t="shared" si="7"/>
        <v>1.6817928305074288</v>
      </c>
      <c r="O28">
        <f>VLOOKUP(A28,site_data_desc!$A$2:$M$380,3,0)</f>
        <v>0</v>
      </c>
      <c r="P28">
        <f>VLOOKUP(A28,site_data_desc!$A$2:$M$380,4,0)</f>
        <v>4.5103298E-2</v>
      </c>
      <c r="Q28">
        <f>VLOOKUP(A28,site_data_desc!$A$2:$M$380,5,0)</f>
        <v>44.305098999999998</v>
      </c>
      <c r="R28">
        <f>VLOOKUP(A28,site_data_desc!$A$2:$M$380,6,0)</f>
        <v>44.631100000000004</v>
      </c>
      <c r="S28">
        <f>VLOOKUP(A28,site_data_desc!$A$2:$M$380,7,0)</f>
        <v>4</v>
      </c>
      <c r="T28">
        <f>VLOOKUP(A28,site_data_desc!$A$2:$M$380,8,0)</f>
        <v>0.94750000000000001</v>
      </c>
      <c r="U28">
        <f>VLOOKUP(A28,site_data_desc!$A$2:$M$380,9,0)</f>
        <v>3.9170000000000003E-2</v>
      </c>
      <c r="V28">
        <f>VLOOKUP(A28,site_data_desc!$A$2:$M$380,10,0)</f>
        <v>0</v>
      </c>
      <c r="W28">
        <f>VLOOKUP(A28,site_data_desc!$A$2:$M$380,11,0)</f>
        <v>0</v>
      </c>
      <c r="X28">
        <f>VLOOKUP(A28,site_data_desc!$A$2:$M$380,12,0)</f>
        <v>0</v>
      </c>
      <c r="Y28">
        <f>VLOOKUP(A28,site_data_desc!$A$2:$M$380,13,0)</f>
        <v>1</v>
      </c>
    </row>
    <row r="29" spans="1:25" x14ac:dyDescent="0.3">
      <c r="A29" t="s">
        <v>25</v>
      </c>
      <c r="B29" s="1">
        <f>VLOOKUP(A29,welfare_data!$A$1:$C$379,2,0)</f>
        <v>1865327.99777</v>
      </c>
      <c r="C29" s="1">
        <f>VLOOKUP(A29,welfare_data!$A$1:$C$379,3,0)</f>
        <v>1735360.3077100001</v>
      </c>
      <c r="D29" t="s">
        <v>372</v>
      </c>
      <c r="E29">
        <v>9.8089999999999904</v>
      </c>
      <c r="F29">
        <v>55.677</v>
      </c>
      <c r="G29" t="str">
        <f t="shared" si="0"/>
        <v>1,000,000 - 3,000,000</v>
      </c>
      <c r="H29" t="str">
        <f t="shared" si="1"/>
        <v>1,000,000 - 3,000,000</v>
      </c>
      <c r="I29">
        <f t="shared" si="2"/>
        <v>2</v>
      </c>
      <c r="J29">
        <f t="shared" si="3"/>
        <v>2</v>
      </c>
      <c r="K29">
        <f t="shared" si="4"/>
        <v>1.3160740129524926</v>
      </c>
      <c r="L29">
        <f t="shared" si="5"/>
        <v>1.4142135623730949</v>
      </c>
      <c r="M29">
        <f t="shared" si="6"/>
        <v>1.3160740129524926</v>
      </c>
      <c r="N29">
        <f t="shared" si="7"/>
        <v>1.4142135623730949</v>
      </c>
      <c r="O29">
        <f>VLOOKUP(A29,site_data_desc!$A$2:$M$380,3,0)</f>
        <v>1</v>
      </c>
      <c r="P29">
        <f>VLOOKUP(A29,site_data_desc!$A$2:$M$380,4,0)</f>
        <v>1.5616300000000001E-2</v>
      </c>
      <c r="Q29">
        <f>VLOOKUP(A29,site_data_desc!$A$2:$M$380,5,0)</f>
        <v>60.193199</v>
      </c>
      <c r="R29">
        <f>VLOOKUP(A29,site_data_desc!$A$2:$M$380,6,0)</f>
        <v>95.476401999999993</v>
      </c>
      <c r="S29">
        <f>VLOOKUP(A29,site_data_desc!$A$2:$M$380,7,0)</f>
        <v>1</v>
      </c>
      <c r="T29">
        <f>VLOOKUP(A29,site_data_desc!$A$2:$M$380,8,0)</f>
        <v>2.5170000000000001E-2</v>
      </c>
      <c r="U29">
        <f>VLOOKUP(A29,site_data_desc!$A$2:$M$380,9,0)</f>
        <v>1.4999999999999999E-2</v>
      </c>
      <c r="V29">
        <f>VLOOKUP(A29,site_data_desc!$A$2:$M$380,10,0)</f>
        <v>1</v>
      </c>
      <c r="W29">
        <f>VLOOKUP(A29,site_data_desc!$A$2:$M$380,11,0)</f>
        <v>0</v>
      </c>
      <c r="X29">
        <f>VLOOKUP(A29,site_data_desc!$A$2:$M$380,12,0)</f>
        <v>0</v>
      </c>
      <c r="Y29">
        <f>VLOOKUP(A29,site_data_desc!$A$2:$M$380,13,0)</f>
        <v>0</v>
      </c>
    </row>
    <row r="30" spans="1:25" x14ac:dyDescent="0.3">
      <c r="A30" t="s">
        <v>89</v>
      </c>
      <c r="B30" s="1">
        <f>VLOOKUP(A30,welfare_data!$A$1:$C$379,2,0)</f>
        <v>8243490.5300599998</v>
      </c>
      <c r="C30" s="1">
        <f>VLOOKUP(A30,welfare_data!$A$1:$C$379,3,0)</f>
        <v>13304743.7904</v>
      </c>
      <c r="D30" t="s">
        <v>372</v>
      </c>
      <c r="E30">
        <v>12.199</v>
      </c>
      <c r="F30">
        <v>55.448999999999899</v>
      </c>
      <c r="G30" t="str">
        <f t="shared" si="0"/>
        <v>3,000,000 - 10,000,000</v>
      </c>
      <c r="H30" t="str">
        <f t="shared" si="1"/>
        <v>10,000,000 - 30,000,000</v>
      </c>
      <c r="I30">
        <f t="shared" si="2"/>
        <v>3</v>
      </c>
      <c r="J30">
        <f t="shared" si="3"/>
        <v>4</v>
      </c>
      <c r="K30">
        <f t="shared" si="4"/>
        <v>1.5098036484771051</v>
      </c>
      <c r="L30">
        <f t="shared" si="5"/>
        <v>1.6817928305074288</v>
      </c>
      <c r="M30">
        <f t="shared" si="6"/>
        <v>1.7320508075688776</v>
      </c>
      <c r="N30">
        <f t="shared" si="7"/>
        <v>1.9999999999999996</v>
      </c>
      <c r="O30">
        <f>VLOOKUP(A30,site_data_desc!$A$2:$M$380,3,0)</f>
        <v>0</v>
      </c>
      <c r="P30">
        <f>VLOOKUP(A30,site_data_desc!$A$2:$M$380,4,0)</f>
        <v>1.0085599999999999</v>
      </c>
      <c r="Q30">
        <f>VLOOKUP(A30,site_data_desc!$A$2:$M$380,5,0)</f>
        <v>505.80898999999999</v>
      </c>
      <c r="R30">
        <f>VLOOKUP(A30,site_data_desc!$A$2:$M$380,6,0)</f>
        <v>292.96899000000002</v>
      </c>
      <c r="S30">
        <f>VLOOKUP(A30,site_data_desc!$A$2:$M$380,7,0)</f>
        <v>1</v>
      </c>
      <c r="T30">
        <f>VLOOKUP(A30,site_data_desc!$A$2:$M$380,8,0)</f>
        <v>3.8289999999999998E-2</v>
      </c>
      <c r="U30">
        <f>VLOOKUP(A30,site_data_desc!$A$2:$M$380,9,0)</f>
        <v>2.4E-2</v>
      </c>
      <c r="V30">
        <f>VLOOKUP(A30,site_data_desc!$A$2:$M$380,10,0)</f>
        <v>1</v>
      </c>
      <c r="W30">
        <f>VLOOKUP(A30,site_data_desc!$A$2:$M$380,11,0)</f>
        <v>0</v>
      </c>
      <c r="X30">
        <f>VLOOKUP(A30,site_data_desc!$A$2:$M$380,12,0)</f>
        <v>0</v>
      </c>
      <c r="Y30">
        <f>VLOOKUP(A30,site_data_desc!$A$2:$M$380,13,0)</f>
        <v>0</v>
      </c>
    </row>
    <row r="31" spans="1:25" x14ac:dyDescent="0.3">
      <c r="A31" t="s">
        <v>79</v>
      </c>
      <c r="B31" s="1">
        <f>VLOOKUP(A31,welfare_data!$A$1:$C$379,2,0)</f>
        <v>11869597.1666</v>
      </c>
      <c r="C31" s="1">
        <f>VLOOKUP(A31,welfare_data!$A$1:$C$379,3,0)</f>
        <v>9663438.1631300002</v>
      </c>
      <c r="D31" t="s">
        <v>372</v>
      </c>
      <c r="E31">
        <v>12.3219999999999</v>
      </c>
      <c r="F31">
        <v>56.122999999999898</v>
      </c>
      <c r="G31" t="str">
        <f t="shared" si="0"/>
        <v>10,000,000 - 30,000,000</v>
      </c>
      <c r="H31" t="str">
        <f t="shared" si="1"/>
        <v>3,000,000 - 10,000,000</v>
      </c>
      <c r="I31">
        <f t="shared" si="2"/>
        <v>4</v>
      </c>
      <c r="J31">
        <f t="shared" si="3"/>
        <v>3</v>
      </c>
      <c r="K31">
        <f t="shared" si="4"/>
        <v>1.7320508075688776</v>
      </c>
      <c r="L31">
        <f t="shared" si="5"/>
        <v>1.9999999999999996</v>
      </c>
      <c r="M31">
        <f t="shared" si="6"/>
        <v>1.5098036484771051</v>
      </c>
      <c r="N31">
        <f t="shared" si="7"/>
        <v>1.6817928305074288</v>
      </c>
      <c r="O31">
        <f>VLOOKUP(A31,site_data_desc!$A$2:$M$380,3,0)</f>
        <v>1</v>
      </c>
      <c r="P31">
        <f>VLOOKUP(A31,site_data_desc!$A$2:$M$380,4,0)</f>
        <v>0.23997500999999999</v>
      </c>
      <c r="Q31">
        <f>VLOOKUP(A31,site_data_desc!$A$2:$M$380,5,0)</f>
        <v>165.96299999999999</v>
      </c>
      <c r="R31">
        <f>VLOOKUP(A31,site_data_desc!$A$2:$M$380,6,0)</f>
        <v>170.47099</v>
      </c>
      <c r="S31">
        <f>VLOOKUP(A31,site_data_desc!$A$2:$M$380,7,0)</f>
        <v>1</v>
      </c>
      <c r="T31">
        <f>VLOOKUP(A31,site_data_desc!$A$2:$M$380,8,0)</f>
        <v>1.119E-2</v>
      </c>
      <c r="U31">
        <f>VLOOKUP(A31,site_data_desc!$A$2:$M$380,9,0)</f>
        <v>2.0379999999999999E-2</v>
      </c>
      <c r="V31">
        <f>VLOOKUP(A31,site_data_desc!$A$2:$M$380,10,0)</f>
        <v>1</v>
      </c>
      <c r="W31">
        <f>VLOOKUP(A31,site_data_desc!$A$2:$M$380,11,0)</f>
        <v>0</v>
      </c>
      <c r="X31">
        <f>VLOOKUP(A31,site_data_desc!$A$2:$M$380,12,0)</f>
        <v>0</v>
      </c>
      <c r="Y31">
        <f>VLOOKUP(A31,site_data_desc!$A$2:$M$380,13,0)</f>
        <v>0</v>
      </c>
    </row>
    <row r="32" spans="1:25" x14ac:dyDescent="0.3">
      <c r="A32" t="s">
        <v>100</v>
      </c>
      <c r="B32" s="1">
        <f>VLOOKUP(A32,welfare_data!$A$1:$C$379,2,0)</f>
        <v>9497824.4737599995</v>
      </c>
      <c r="C32" s="1">
        <f>VLOOKUP(A32,welfare_data!$A$1:$C$379,3,0)</f>
        <v>17182368.479699999</v>
      </c>
      <c r="D32" t="s">
        <v>372</v>
      </c>
      <c r="E32">
        <v>11.068</v>
      </c>
      <c r="F32">
        <v>55.676000000000002</v>
      </c>
      <c r="G32" t="str">
        <f t="shared" si="0"/>
        <v>3,000,000 - 10,000,000</v>
      </c>
      <c r="H32" t="str">
        <f t="shared" si="1"/>
        <v>10,000,000 - 30,000,000</v>
      </c>
      <c r="I32">
        <f t="shared" si="2"/>
        <v>3</v>
      </c>
      <c r="J32">
        <f t="shared" si="3"/>
        <v>4</v>
      </c>
      <c r="K32">
        <f t="shared" si="4"/>
        <v>1.5098036484771051</v>
      </c>
      <c r="L32">
        <f t="shared" si="5"/>
        <v>1.6817928305074288</v>
      </c>
      <c r="M32">
        <f t="shared" si="6"/>
        <v>1.7320508075688776</v>
      </c>
      <c r="N32">
        <f t="shared" si="7"/>
        <v>1.9999999999999996</v>
      </c>
      <c r="O32">
        <f>VLOOKUP(A32,site_data_desc!$A$2:$M$380,3,0)</f>
        <v>0</v>
      </c>
      <c r="P32">
        <f>VLOOKUP(A32,site_data_desc!$A$2:$M$380,4,0)</f>
        <v>0.54387598000000004</v>
      </c>
      <c r="Q32">
        <f>VLOOKUP(A32,site_data_desc!$A$2:$M$380,5,0)</f>
        <v>242.93401</v>
      </c>
      <c r="R32">
        <f>VLOOKUP(A32,site_data_desc!$A$2:$M$380,6,0)</f>
        <v>137.78101000000001</v>
      </c>
      <c r="S32">
        <f>VLOOKUP(A32,site_data_desc!$A$2:$M$380,7,0)</f>
        <v>2</v>
      </c>
      <c r="T32">
        <f>VLOOKUP(A32,site_data_desc!$A$2:$M$380,8,0)</f>
        <v>0.20633000000000001</v>
      </c>
      <c r="U32">
        <f>VLOOKUP(A32,site_data_desc!$A$2:$M$380,9,0)</f>
        <v>0.03</v>
      </c>
      <c r="V32">
        <f>VLOOKUP(A32,site_data_desc!$A$2:$M$380,10,0)</f>
        <v>0</v>
      </c>
      <c r="W32">
        <f>VLOOKUP(A32,site_data_desc!$A$2:$M$380,11,0)</f>
        <v>1</v>
      </c>
      <c r="X32">
        <f>VLOOKUP(A32,site_data_desc!$A$2:$M$380,12,0)</f>
        <v>0</v>
      </c>
      <c r="Y32">
        <f>VLOOKUP(A32,site_data_desc!$A$2:$M$380,13,0)</f>
        <v>0</v>
      </c>
    </row>
    <row r="33" spans="1:25" x14ac:dyDescent="0.3">
      <c r="A33" t="s">
        <v>53</v>
      </c>
      <c r="B33" s="1">
        <f>VLOOKUP(A33,welfare_data!$A$1:$C$379,2,0)</f>
        <v>1613884.5840499999</v>
      </c>
      <c r="C33" s="1">
        <f>VLOOKUP(A33,welfare_data!$A$1:$C$379,3,0)</f>
        <v>1504209.8626399999</v>
      </c>
      <c r="D33" t="s">
        <v>372</v>
      </c>
      <c r="E33">
        <v>9.6240000000000006</v>
      </c>
      <c r="F33">
        <v>55.499000000000002</v>
      </c>
      <c r="G33" t="str">
        <f t="shared" si="0"/>
        <v>1,000,000 - 3,000,000</v>
      </c>
      <c r="H33" t="str">
        <f t="shared" si="1"/>
        <v>1,000,000 - 3,000,000</v>
      </c>
      <c r="I33">
        <f t="shared" si="2"/>
        <v>2</v>
      </c>
      <c r="J33">
        <f t="shared" si="3"/>
        <v>2</v>
      </c>
      <c r="K33">
        <f t="shared" si="4"/>
        <v>1.3160740129524926</v>
      </c>
      <c r="L33">
        <f t="shared" si="5"/>
        <v>1.4142135623730949</v>
      </c>
      <c r="M33">
        <f t="shared" si="6"/>
        <v>1.3160740129524926</v>
      </c>
      <c r="N33">
        <f t="shared" si="7"/>
        <v>1.4142135623730949</v>
      </c>
      <c r="O33">
        <f>VLOOKUP(A33,site_data_desc!$A$2:$M$380,3,0)</f>
        <v>1</v>
      </c>
      <c r="P33">
        <f>VLOOKUP(A33,site_data_desc!$A$2:$M$380,4,0)</f>
        <v>9.9833000000000005E-2</v>
      </c>
      <c r="Q33">
        <f>VLOOKUP(A33,site_data_desc!$A$2:$M$380,5,0)</f>
        <v>124.90300000000001</v>
      </c>
      <c r="R33">
        <f>VLOOKUP(A33,site_data_desc!$A$2:$M$380,6,0)</f>
        <v>303.01598999999999</v>
      </c>
      <c r="S33">
        <f>VLOOKUP(A33,site_data_desc!$A$2:$M$380,7,0)</f>
        <v>1</v>
      </c>
      <c r="T33">
        <f>VLOOKUP(A33,site_data_desc!$A$2:$M$380,8,0)</f>
        <v>7.5600000000000001E-2</v>
      </c>
      <c r="U33">
        <f>VLOOKUP(A33,site_data_desc!$A$2:$M$380,9,0)</f>
        <v>0.01</v>
      </c>
      <c r="V33">
        <f>VLOOKUP(A33,site_data_desc!$A$2:$M$380,10,0)</f>
        <v>1</v>
      </c>
      <c r="W33">
        <f>VLOOKUP(A33,site_data_desc!$A$2:$M$380,11,0)</f>
        <v>0</v>
      </c>
      <c r="X33">
        <f>VLOOKUP(A33,site_data_desc!$A$2:$M$380,12,0)</f>
        <v>0</v>
      </c>
      <c r="Y33">
        <f>VLOOKUP(A33,site_data_desc!$A$2:$M$380,13,0)</f>
        <v>0</v>
      </c>
    </row>
    <row r="34" spans="1:25" x14ac:dyDescent="0.3">
      <c r="A34" t="s">
        <v>90</v>
      </c>
      <c r="B34" s="1">
        <f>VLOOKUP(A34,welfare_data!$A$1:$C$379,2,0)</f>
        <v>14362059.5196</v>
      </c>
      <c r="C34" s="1">
        <f>VLOOKUP(A34,welfare_data!$A$1:$C$379,3,0)</f>
        <v>11272674.1866</v>
      </c>
      <c r="D34" t="s">
        <v>372</v>
      </c>
      <c r="E34">
        <v>12.0749999999999</v>
      </c>
      <c r="F34">
        <v>55.6739999999999</v>
      </c>
      <c r="G34" t="str">
        <f t="shared" si="0"/>
        <v>10,000,000 - 30,000,000</v>
      </c>
      <c r="H34" t="str">
        <f t="shared" si="1"/>
        <v>10,000,000 - 30,000,000</v>
      </c>
      <c r="I34">
        <f t="shared" si="2"/>
        <v>4</v>
      </c>
      <c r="J34">
        <f t="shared" si="3"/>
        <v>4</v>
      </c>
      <c r="K34">
        <f t="shared" si="4"/>
        <v>1.7320508075688776</v>
      </c>
      <c r="L34">
        <f t="shared" si="5"/>
        <v>1.9999999999999996</v>
      </c>
      <c r="M34">
        <f t="shared" si="6"/>
        <v>1.7320508075688776</v>
      </c>
      <c r="N34">
        <f t="shared" si="7"/>
        <v>1.9999999999999996</v>
      </c>
      <c r="O34">
        <f>VLOOKUP(A34,site_data_desc!$A$2:$M$380,3,0)</f>
        <v>1</v>
      </c>
      <c r="P34">
        <f>VLOOKUP(A34,site_data_desc!$A$2:$M$380,4,0)</f>
        <v>0.51472600999999996</v>
      </c>
      <c r="Q34">
        <f>VLOOKUP(A34,site_data_desc!$A$2:$M$380,5,0)</f>
        <v>595.44000000000005</v>
      </c>
      <c r="R34">
        <f>VLOOKUP(A34,site_data_desc!$A$2:$M$380,6,0)</f>
        <v>319.00101000000001</v>
      </c>
      <c r="S34">
        <f>VLOOKUP(A34,site_data_desc!$A$2:$M$380,7,0)</f>
        <v>4</v>
      </c>
      <c r="T34">
        <f>VLOOKUP(A34,site_data_desc!$A$2:$M$380,8,0)</f>
        <v>0.56391999999999998</v>
      </c>
      <c r="U34">
        <f>VLOOKUP(A34,site_data_desc!$A$2:$M$380,9,0)</f>
        <v>1.9230000000000001E-2</v>
      </c>
      <c r="V34">
        <f>VLOOKUP(A34,site_data_desc!$A$2:$M$380,10,0)</f>
        <v>0</v>
      </c>
      <c r="W34">
        <f>VLOOKUP(A34,site_data_desc!$A$2:$M$380,11,0)</f>
        <v>0</v>
      </c>
      <c r="X34">
        <f>VLOOKUP(A34,site_data_desc!$A$2:$M$380,12,0)</f>
        <v>0</v>
      </c>
      <c r="Y34">
        <f>VLOOKUP(A34,site_data_desc!$A$2:$M$380,13,0)</f>
        <v>1</v>
      </c>
    </row>
    <row r="35" spans="1:25" x14ac:dyDescent="0.3">
      <c r="A35" t="s">
        <v>55</v>
      </c>
      <c r="B35" s="1">
        <f>VLOOKUP(A35,welfare_data!$A$1:$C$379,2,0)</f>
        <v>2918586.8717999998</v>
      </c>
      <c r="C35" s="1">
        <f>VLOOKUP(A35,welfare_data!$A$1:$C$379,3,0)</f>
        <v>2712849.9842099999</v>
      </c>
      <c r="D35" t="s">
        <v>372</v>
      </c>
      <c r="E35">
        <v>9.58</v>
      </c>
      <c r="F35">
        <v>55.704000000000001</v>
      </c>
      <c r="G35" t="str">
        <f t="shared" si="0"/>
        <v>1,000,000 - 3,000,000</v>
      </c>
      <c r="H35" t="str">
        <f t="shared" si="1"/>
        <v>1,000,000 - 3,000,000</v>
      </c>
      <c r="I35">
        <f t="shared" si="2"/>
        <v>2</v>
      </c>
      <c r="J35">
        <f t="shared" si="3"/>
        <v>2</v>
      </c>
      <c r="K35">
        <f t="shared" si="4"/>
        <v>1.3160740129524926</v>
      </c>
      <c r="L35">
        <f t="shared" si="5"/>
        <v>1.4142135623730949</v>
      </c>
      <c r="M35">
        <f t="shared" si="6"/>
        <v>1.3160740129524926</v>
      </c>
      <c r="N35">
        <f t="shared" si="7"/>
        <v>1.4142135623730949</v>
      </c>
      <c r="O35">
        <f>VLOOKUP(A35,site_data_desc!$A$2:$M$380,3,0)</f>
        <v>1</v>
      </c>
      <c r="P35">
        <f>VLOOKUP(A35,site_data_desc!$A$2:$M$380,4,0)</f>
        <v>1.2088800000000002</v>
      </c>
      <c r="Q35">
        <f>VLOOKUP(A35,site_data_desc!$A$2:$M$380,5,0)</f>
        <v>524.12598000000003</v>
      </c>
      <c r="R35">
        <f>VLOOKUP(A35,site_data_desc!$A$2:$M$380,6,0)</f>
        <v>244.32899</v>
      </c>
      <c r="S35">
        <f>VLOOKUP(A35,site_data_desc!$A$2:$M$380,7,0)</f>
        <v>1</v>
      </c>
      <c r="T35">
        <f>VLOOKUP(A35,site_data_desc!$A$2:$M$380,8,0)</f>
        <v>4.87E-2</v>
      </c>
      <c r="U35">
        <f>VLOOKUP(A35,site_data_desc!$A$2:$M$380,9,0)</f>
        <v>2.1899999999999999E-2</v>
      </c>
      <c r="V35">
        <f>VLOOKUP(A35,site_data_desc!$A$2:$M$380,10,0)</f>
        <v>1</v>
      </c>
      <c r="W35">
        <f>VLOOKUP(A35,site_data_desc!$A$2:$M$380,11,0)</f>
        <v>0</v>
      </c>
      <c r="X35">
        <f>VLOOKUP(A35,site_data_desc!$A$2:$M$380,12,0)</f>
        <v>0</v>
      </c>
      <c r="Y35">
        <f>VLOOKUP(A35,site_data_desc!$A$2:$M$380,13,0)</f>
        <v>0</v>
      </c>
    </row>
    <row r="36" spans="1:25" x14ac:dyDescent="0.3">
      <c r="A36" t="s">
        <v>17</v>
      </c>
      <c r="B36" s="1">
        <f>VLOOKUP(A36,welfare_data!$A$1:$C$379,2,0)</f>
        <v>1883448.4721299999</v>
      </c>
      <c r="C36" s="1">
        <f>VLOOKUP(A36,welfare_data!$A$1:$C$379,3,0)</f>
        <v>1736623.42509</v>
      </c>
      <c r="D36" t="s">
        <v>372</v>
      </c>
      <c r="E36">
        <v>10.253</v>
      </c>
      <c r="F36">
        <v>55.981000000000002</v>
      </c>
      <c r="G36" t="str">
        <f t="shared" si="0"/>
        <v>1,000,000 - 3,000,000</v>
      </c>
      <c r="H36" t="str">
        <f t="shared" si="1"/>
        <v>1,000,000 - 3,000,000</v>
      </c>
      <c r="I36">
        <f t="shared" si="2"/>
        <v>2</v>
      </c>
      <c r="J36">
        <f t="shared" si="3"/>
        <v>2</v>
      </c>
      <c r="K36">
        <f t="shared" si="4"/>
        <v>1.3160740129524926</v>
      </c>
      <c r="L36">
        <f t="shared" si="5"/>
        <v>1.4142135623730949</v>
      </c>
      <c r="M36">
        <f t="shared" si="6"/>
        <v>1.3160740129524926</v>
      </c>
      <c r="N36">
        <f t="shared" si="7"/>
        <v>1.4142135623730949</v>
      </c>
      <c r="O36">
        <f>VLOOKUP(A36,site_data_desc!$A$2:$M$380,3,0)</f>
        <v>1</v>
      </c>
      <c r="P36">
        <f>VLOOKUP(A36,site_data_desc!$A$2:$M$380,4,0)</f>
        <v>0.149862</v>
      </c>
      <c r="Q36">
        <f>VLOOKUP(A36,site_data_desc!$A$2:$M$380,5,0)</f>
        <v>101.16800000000001</v>
      </c>
      <c r="R36">
        <f>VLOOKUP(A36,site_data_desc!$A$2:$M$380,6,0)</f>
        <v>151.38699</v>
      </c>
      <c r="S36">
        <f>VLOOKUP(A36,site_data_desc!$A$2:$M$380,7,0)</f>
        <v>1</v>
      </c>
      <c r="T36">
        <f>VLOOKUP(A36,site_data_desc!$A$2:$M$380,8,0)</f>
        <v>1.636E-2</v>
      </c>
      <c r="U36">
        <f>VLOOKUP(A36,site_data_desc!$A$2:$M$380,9,0)</f>
        <v>1.4999999999999999E-2</v>
      </c>
      <c r="V36">
        <f>VLOOKUP(A36,site_data_desc!$A$2:$M$380,10,0)</f>
        <v>1</v>
      </c>
      <c r="W36">
        <f>VLOOKUP(A36,site_data_desc!$A$2:$M$380,11,0)</f>
        <v>0</v>
      </c>
      <c r="X36">
        <f>VLOOKUP(A36,site_data_desc!$A$2:$M$380,12,0)</f>
        <v>0</v>
      </c>
      <c r="Y36">
        <f>VLOOKUP(A36,site_data_desc!$A$2:$M$380,13,0)</f>
        <v>0</v>
      </c>
    </row>
    <row r="37" spans="1:25" x14ac:dyDescent="0.3">
      <c r="A37" t="s">
        <v>15</v>
      </c>
      <c r="B37" s="1">
        <f>VLOOKUP(A37,welfare_data!$A$1:$C$379,2,0)</f>
        <v>57386.740596800002</v>
      </c>
      <c r="C37" s="1">
        <f>VLOOKUP(A37,welfare_data!$A$1:$C$379,3,0)</f>
        <v>50803.800871400003</v>
      </c>
      <c r="D37" t="s">
        <v>372</v>
      </c>
      <c r="E37">
        <v>10.379</v>
      </c>
      <c r="F37">
        <v>56.552</v>
      </c>
      <c r="G37" t="str">
        <f t="shared" si="0"/>
        <v>&lt; 1 million</v>
      </c>
      <c r="H37" t="str">
        <f t="shared" si="1"/>
        <v>&lt; 1 million</v>
      </c>
      <c r="I37">
        <f t="shared" si="2"/>
        <v>1</v>
      </c>
      <c r="J37">
        <f t="shared" si="3"/>
        <v>1</v>
      </c>
      <c r="K37">
        <f t="shared" si="4"/>
        <v>1.1472026904398771</v>
      </c>
      <c r="L37">
        <f t="shared" si="5"/>
        <v>1.189207115002721</v>
      </c>
      <c r="M37">
        <f t="shared" si="6"/>
        <v>1.1472026904398771</v>
      </c>
      <c r="N37">
        <f t="shared" si="7"/>
        <v>1.189207115002721</v>
      </c>
      <c r="O37">
        <f>VLOOKUP(A37,site_data_desc!$A$2:$M$380,3,0)</f>
        <v>1</v>
      </c>
      <c r="P37">
        <f>VLOOKUP(A37,site_data_desc!$A$2:$M$380,4,0)</f>
        <v>9.9676799999999996E-3</v>
      </c>
      <c r="Q37">
        <f>VLOOKUP(A37,site_data_desc!$A$2:$M$380,5,0)</f>
        <v>25.002800000000001</v>
      </c>
      <c r="R37">
        <f>VLOOKUP(A37,site_data_desc!$A$2:$M$380,6,0)</f>
        <v>34.883999000000003</v>
      </c>
      <c r="S37">
        <f>VLOOKUP(A37,site_data_desc!$A$2:$M$380,7,0)</f>
        <v>1</v>
      </c>
      <c r="T37">
        <f>VLOOKUP(A37,site_data_desc!$A$2:$M$380,8,0)</f>
        <v>6.0600000000000001E-2</v>
      </c>
      <c r="U37">
        <f>VLOOKUP(A37,site_data_desc!$A$2:$M$380,9,0)</f>
        <v>1.2199999999999999E-2</v>
      </c>
      <c r="V37">
        <f>VLOOKUP(A37,site_data_desc!$A$2:$M$380,10,0)</f>
        <v>1</v>
      </c>
      <c r="W37">
        <f>VLOOKUP(A37,site_data_desc!$A$2:$M$380,11,0)</f>
        <v>0</v>
      </c>
      <c r="X37">
        <f>VLOOKUP(A37,site_data_desc!$A$2:$M$380,12,0)</f>
        <v>0</v>
      </c>
      <c r="Y37">
        <f>VLOOKUP(A37,site_data_desc!$A$2:$M$380,13,0)</f>
        <v>0</v>
      </c>
    </row>
    <row r="38" spans="1:25" x14ac:dyDescent="0.3">
      <c r="A38" t="s">
        <v>72</v>
      </c>
      <c r="B38" s="1">
        <f>VLOOKUP(A38,welfare_data!$A$1:$C$379,2,0)</f>
        <v>1091716.82186</v>
      </c>
      <c r="C38" s="1">
        <f>VLOOKUP(A38,welfare_data!$A$1:$C$379,3,0)</f>
        <v>1765203.68539</v>
      </c>
      <c r="D38" t="s">
        <v>372</v>
      </c>
      <c r="E38">
        <v>12.566000000000001</v>
      </c>
      <c r="F38">
        <v>55.854999999999897</v>
      </c>
      <c r="G38" t="str">
        <f t="shared" si="0"/>
        <v>1,000,000 - 3,000,000</v>
      </c>
      <c r="H38" t="str">
        <f t="shared" si="1"/>
        <v>1,000,000 - 3,000,000</v>
      </c>
      <c r="I38">
        <f t="shared" si="2"/>
        <v>2</v>
      </c>
      <c r="J38">
        <f t="shared" si="3"/>
        <v>2</v>
      </c>
      <c r="K38">
        <f t="shared" si="4"/>
        <v>1.3160740129524926</v>
      </c>
      <c r="L38">
        <f t="shared" si="5"/>
        <v>1.4142135623730949</v>
      </c>
      <c r="M38">
        <f t="shared" si="6"/>
        <v>1.3160740129524926</v>
      </c>
      <c r="N38">
        <f t="shared" si="7"/>
        <v>1.4142135623730949</v>
      </c>
      <c r="O38">
        <f>VLOOKUP(A38,site_data_desc!$A$2:$M$380,3,0)</f>
        <v>0</v>
      </c>
      <c r="P38">
        <f>VLOOKUP(A38,site_data_desc!$A$2:$M$380,4,0)</f>
        <v>0.78484801999999998</v>
      </c>
      <c r="Q38">
        <f>VLOOKUP(A38,site_data_desc!$A$2:$M$380,5,0)</f>
        <v>821.30402000000004</v>
      </c>
      <c r="R38">
        <f>VLOOKUP(A38,site_data_desc!$A$2:$M$380,6,0)</f>
        <v>864.93499999999995</v>
      </c>
      <c r="S38">
        <f>VLOOKUP(A38,site_data_desc!$A$2:$M$380,7,0)</f>
        <v>1</v>
      </c>
      <c r="T38">
        <f>VLOOKUP(A38,site_data_desc!$A$2:$M$380,8,0)</f>
        <v>1.4999999999999999E-2</v>
      </c>
      <c r="U38">
        <f>VLOOKUP(A38,site_data_desc!$A$2:$M$380,9,0)</f>
        <v>5.4999999999999997E-3</v>
      </c>
      <c r="V38">
        <f>VLOOKUP(A38,site_data_desc!$A$2:$M$380,10,0)</f>
        <v>1</v>
      </c>
      <c r="W38">
        <f>VLOOKUP(A38,site_data_desc!$A$2:$M$380,11,0)</f>
        <v>0</v>
      </c>
      <c r="X38">
        <f>VLOOKUP(A38,site_data_desc!$A$2:$M$380,12,0)</f>
        <v>0</v>
      </c>
      <c r="Y38">
        <f>VLOOKUP(A38,site_data_desc!$A$2:$M$380,13,0)</f>
        <v>0</v>
      </c>
    </row>
    <row r="39" spans="1:25" x14ac:dyDescent="0.3">
      <c r="A39" t="s">
        <v>27</v>
      </c>
      <c r="B39" s="1">
        <f>VLOOKUP(A39,welfare_data!$A$1:$C$379,2,0)</f>
        <v>563096.43721400003</v>
      </c>
      <c r="C39" s="1">
        <f>VLOOKUP(A39,welfare_data!$A$1:$C$379,3,0)</f>
        <v>524273.65818700002</v>
      </c>
      <c r="D39" t="s">
        <v>372</v>
      </c>
      <c r="E39">
        <v>9.7620000000000005</v>
      </c>
      <c r="F39">
        <v>55.543999999999897</v>
      </c>
      <c r="G39" t="str">
        <f t="shared" si="0"/>
        <v>&lt; 1 million</v>
      </c>
      <c r="H39" t="str">
        <f t="shared" si="1"/>
        <v>&lt; 1 million</v>
      </c>
      <c r="I39">
        <f t="shared" si="2"/>
        <v>1</v>
      </c>
      <c r="J39">
        <f t="shared" si="3"/>
        <v>1</v>
      </c>
      <c r="K39">
        <f t="shared" si="4"/>
        <v>1.1472026904398771</v>
      </c>
      <c r="L39">
        <f t="shared" si="5"/>
        <v>1.189207115002721</v>
      </c>
      <c r="M39">
        <f t="shared" si="6"/>
        <v>1.1472026904398771</v>
      </c>
      <c r="N39">
        <f t="shared" si="7"/>
        <v>1.189207115002721</v>
      </c>
      <c r="O39">
        <f>VLOOKUP(A39,site_data_desc!$A$2:$M$380,3,0)</f>
        <v>1</v>
      </c>
      <c r="P39">
        <f>VLOOKUP(A39,site_data_desc!$A$2:$M$380,4,0)</f>
        <v>0.5831900000000001</v>
      </c>
      <c r="Q39">
        <f>VLOOKUP(A39,site_data_desc!$A$2:$M$380,5,0)</f>
        <v>688.34198000000004</v>
      </c>
      <c r="R39">
        <f>VLOOKUP(A39,site_data_desc!$A$2:$M$380,6,0)</f>
        <v>345.80700999999999</v>
      </c>
      <c r="S39">
        <f>VLOOKUP(A39,site_data_desc!$A$2:$M$380,7,0)</f>
        <v>1</v>
      </c>
      <c r="T39">
        <f>VLOOKUP(A39,site_data_desc!$A$2:$M$380,8,0)</f>
        <v>1.4E-2</v>
      </c>
      <c r="U39">
        <f>VLOOKUP(A39,site_data_desc!$A$2:$M$380,9,0)</f>
        <v>1.9499999999999999E-3</v>
      </c>
      <c r="V39">
        <f>VLOOKUP(A39,site_data_desc!$A$2:$M$380,10,0)</f>
        <v>1</v>
      </c>
      <c r="W39">
        <f>VLOOKUP(A39,site_data_desc!$A$2:$M$380,11,0)</f>
        <v>0</v>
      </c>
      <c r="X39">
        <f>VLOOKUP(A39,site_data_desc!$A$2:$M$380,12,0)</f>
        <v>0</v>
      </c>
      <c r="Y39">
        <f>VLOOKUP(A39,site_data_desc!$A$2:$M$380,13,0)</f>
        <v>0</v>
      </c>
    </row>
    <row r="40" spans="1:25" x14ac:dyDescent="0.3">
      <c r="A40" t="s">
        <v>91</v>
      </c>
      <c r="B40" s="1">
        <f>VLOOKUP(A40,welfare_data!$A$1:$C$379,2,0)</f>
        <v>4540173.2645899998</v>
      </c>
      <c r="C40" s="1">
        <f>VLOOKUP(A40,welfare_data!$A$1:$C$379,3,0)</f>
        <v>7314142.5453500003</v>
      </c>
      <c r="D40" t="s">
        <v>372</v>
      </c>
      <c r="E40">
        <v>12.227</v>
      </c>
      <c r="F40">
        <v>55.527999999999899</v>
      </c>
      <c r="G40" t="str">
        <f t="shared" si="0"/>
        <v>3,000,000 - 10,000,000</v>
      </c>
      <c r="H40" t="str">
        <f t="shared" si="1"/>
        <v>3,000,000 - 10,000,000</v>
      </c>
      <c r="I40">
        <f t="shared" si="2"/>
        <v>3</v>
      </c>
      <c r="J40">
        <f t="shared" si="3"/>
        <v>3</v>
      </c>
      <c r="K40">
        <f t="shared" si="4"/>
        <v>1.5098036484771051</v>
      </c>
      <c r="L40">
        <f t="shared" si="5"/>
        <v>1.6817928305074288</v>
      </c>
      <c r="M40">
        <f t="shared" si="6"/>
        <v>1.5098036484771051</v>
      </c>
      <c r="N40">
        <f t="shared" si="7"/>
        <v>1.6817928305074288</v>
      </c>
      <c r="O40">
        <f>VLOOKUP(A40,site_data_desc!$A$2:$M$380,3,0)</f>
        <v>0</v>
      </c>
      <c r="P40">
        <f>VLOOKUP(A40,site_data_desc!$A$2:$M$380,4,0)</f>
        <v>1.32145</v>
      </c>
      <c r="Q40">
        <f>VLOOKUP(A40,site_data_desc!$A$2:$M$380,5,0)</f>
        <v>679.58398</v>
      </c>
      <c r="R40">
        <f>VLOOKUP(A40,site_data_desc!$A$2:$M$380,6,0)</f>
        <v>515.04102</v>
      </c>
      <c r="S40">
        <f>VLOOKUP(A40,site_data_desc!$A$2:$M$380,7,0)</f>
        <v>2</v>
      </c>
      <c r="T40">
        <f>VLOOKUP(A40,site_data_desc!$A$2:$M$380,8,0)</f>
        <v>0.42530000000000001</v>
      </c>
      <c r="U40">
        <f>VLOOKUP(A40,site_data_desc!$A$2:$M$380,9,0)</f>
        <v>7.2050000000000003E-2</v>
      </c>
      <c r="V40">
        <f>VLOOKUP(A40,site_data_desc!$A$2:$M$380,10,0)</f>
        <v>0</v>
      </c>
      <c r="W40">
        <f>VLOOKUP(A40,site_data_desc!$A$2:$M$380,11,0)</f>
        <v>1</v>
      </c>
      <c r="X40">
        <f>VLOOKUP(A40,site_data_desc!$A$2:$M$380,12,0)</f>
        <v>0</v>
      </c>
      <c r="Y40">
        <f>VLOOKUP(A40,site_data_desc!$A$2:$M$380,13,0)</f>
        <v>0</v>
      </c>
    </row>
    <row r="41" spans="1:25" x14ac:dyDescent="0.3">
      <c r="A41" t="s">
        <v>52</v>
      </c>
      <c r="B41" s="1">
        <f>VLOOKUP(A41,welfare_data!$A$1:$C$379,2,0)</f>
        <v>3180837.7435099999</v>
      </c>
      <c r="C41" s="1">
        <f>VLOOKUP(A41,welfare_data!$A$1:$C$379,3,0)</f>
        <v>6234691.63124</v>
      </c>
      <c r="D41" t="s">
        <v>372</v>
      </c>
      <c r="E41">
        <v>9.5139999999999905</v>
      </c>
      <c r="F41">
        <v>55.5</v>
      </c>
      <c r="G41" t="str">
        <f t="shared" si="0"/>
        <v>3,000,000 - 10,000,000</v>
      </c>
      <c r="H41" t="str">
        <f t="shared" si="1"/>
        <v>3,000,000 - 10,000,000</v>
      </c>
      <c r="I41">
        <f t="shared" si="2"/>
        <v>3</v>
      </c>
      <c r="J41">
        <f t="shared" si="3"/>
        <v>3</v>
      </c>
      <c r="K41">
        <f t="shared" si="4"/>
        <v>1.5098036484771051</v>
      </c>
      <c r="L41">
        <f t="shared" si="5"/>
        <v>1.6817928305074288</v>
      </c>
      <c r="M41">
        <f t="shared" si="6"/>
        <v>1.5098036484771051</v>
      </c>
      <c r="N41">
        <f t="shared" si="7"/>
        <v>1.6817928305074288</v>
      </c>
      <c r="O41">
        <f>VLOOKUP(A41,site_data_desc!$A$2:$M$380,3,0)</f>
        <v>0</v>
      </c>
      <c r="P41">
        <f>VLOOKUP(A41,site_data_desc!$A$2:$M$380,4,0)</f>
        <v>0.87372802999999999</v>
      </c>
      <c r="Q41">
        <f>VLOOKUP(A41,site_data_desc!$A$2:$M$380,5,0)</f>
        <v>550.52002000000005</v>
      </c>
      <c r="R41">
        <f>VLOOKUP(A41,site_data_desc!$A$2:$M$380,6,0)</f>
        <v>234.352</v>
      </c>
      <c r="S41">
        <f>VLOOKUP(A41,site_data_desc!$A$2:$M$380,7,0)</f>
        <v>1</v>
      </c>
      <c r="T41">
        <f>VLOOKUP(A41,site_data_desc!$A$2:$M$380,8,0)</f>
        <v>6.9599999999999995E-2</v>
      </c>
      <c r="U41">
        <f>VLOOKUP(A41,site_data_desc!$A$2:$M$380,9,0)</f>
        <v>2.4199999999999999E-2</v>
      </c>
      <c r="V41">
        <f>VLOOKUP(A41,site_data_desc!$A$2:$M$380,10,0)</f>
        <v>1</v>
      </c>
      <c r="W41">
        <f>VLOOKUP(A41,site_data_desc!$A$2:$M$380,11,0)</f>
        <v>0</v>
      </c>
      <c r="X41">
        <f>VLOOKUP(A41,site_data_desc!$A$2:$M$380,12,0)</f>
        <v>0</v>
      </c>
      <c r="Y41">
        <f>VLOOKUP(A41,site_data_desc!$A$2:$M$380,13,0)</f>
        <v>0</v>
      </c>
    </row>
    <row r="42" spans="1:25" x14ac:dyDescent="0.3">
      <c r="A42" t="s">
        <v>99</v>
      </c>
      <c r="B42" s="1">
        <f>VLOOKUP(A42,welfare_data!$A$1:$C$379,2,0)</f>
        <v>475420.436735</v>
      </c>
      <c r="C42" s="1">
        <f>VLOOKUP(A42,welfare_data!$A$1:$C$379,3,0)</f>
        <v>845921.20862100006</v>
      </c>
      <c r="D42" t="s">
        <v>372</v>
      </c>
      <c r="E42">
        <v>11.1329999999999</v>
      </c>
      <c r="F42">
        <v>55.881</v>
      </c>
      <c r="G42" t="str">
        <f t="shared" si="0"/>
        <v>&lt; 1 million</v>
      </c>
      <c r="H42" t="str">
        <f t="shared" si="1"/>
        <v>&lt; 1 million</v>
      </c>
      <c r="I42">
        <f t="shared" si="2"/>
        <v>1</v>
      </c>
      <c r="J42">
        <f t="shared" si="3"/>
        <v>1</v>
      </c>
      <c r="K42">
        <f t="shared" si="4"/>
        <v>1.1472026904398771</v>
      </c>
      <c r="L42">
        <f t="shared" si="5"/>
        <v>1.189207115002721</v>
      </c>
      <c r="M42">
        <f t="shared" si="6"/>
        <v>1.1472026904398771</v>
      </c>
      <c r="N42">
        <f t="shared" si="7"/>
        <v>1.189207115002721</v>
      </c>
      <c r="O42">
        <f>VLOOKUP(A42,site_data_desc!$A$2:$M$380,3,0)</f>
        <v>0</v>
      </c>
      <c r="P42">
        <f>VLOOKUP(A42,site_data_desc!$A$2:$M$380,4,0)</f>
        <v>4.4463200000000001E-2</v>
      </c>
      <c r="Q42">
        <f>VLOOKUP(A42,site_data_desc!$A$2:$M$380,5,0)</f>
        <v>30.9695</v>
      </c>
      <c r="R42">
        <f>VLOOKUP(A42,site_data_desc!$A$2:$M$380,6,0)</f>
        <v>28.035499999999999</v>
      </c>
      <c r="S42">
        <f>VLOOKUP(A42,site_data_desc!$A$2:$M$380,7,0)</f>
        <v>2</v>
      </c>
      <c r="T42">
        <f>VLOOKUP(A42,site_data_desc!$A$2:$M$380,8,0)</f>
        <v>0.19116999999999998</v>
      </c>
      <c r="U42">
        <f>VLOOKUP(A42,site_data_desc!$A$2:$M$380,9,0)</f>
        <v>8.8499999999999995E-2</v>
      </c>
      <c r="V42">
        <f>VLOOKUP(A42,site_data_desc!$A$2:$M$380,10,0)</f>
        <v>0</v>
      </c>
      <c r="W42">
        <f>VLOOKUP(A42,site_data_desc!$A$2:$M$380,11,0)</f>
        <v>1</v>
      </c>
      <c r="X42">
        <f>VLOOKUP(A42,site_data_desc!$A$2:$M$380,12,0)</f>
        <v>0</v>
      </c>
      <c r="Y42">
        <f>VLOOKUP(A42,site_data_desc!$A$2:$M$380,13,0)</f>
        <v>0</v>
      </c>
    </row>
    <row r="43" spans="1:25" x14ac:dyDescent="0.3">
      <c r="A43" t="s">
        <v>18</v>
      </c>
      <c r="B43" s="1">
        <f>VLOOKUP(A43,welfare_data!$A$1:$C$379,2,0)</f>
        <v>553965.38375200005</v>
      </c>
      <c r="C43" s="1">
        <f>VLOOKUP(A43,welfare_data!$A$1:$C$379,3,0)</f>
        <v>1050892.3375599999</v>
      </c>
      <c r="D43" t="s">
        <v>372</v>
      </c>
      <c r="E43">
        <v>10.2989999999999</v>
      </c>
      <c r="F43">
        <v>56.219999999999899</v>
      </c>
      <c r="G43" t="str">
        <f t="shared" si="0"/>
        <v>&lt; 1 million</v>
      </c>
      <c r="H43" t="str">
        <f t="shared" si="1"/>
        <v>1,000,000 - 3,000,000</v>
      </c>
      <c r="I43">
        <f t="shared" si="2"/>
        <v>1</v>
      </c>
      <c r="J43">
        <f t="shared" si="3"/>
        <v>2</v>
      </c>
      <c r="K43">
        <f t="shared" si="4"/>
        <v>1.1472026904398771</v>
      </c>
      <c r="L43">
        <f t="shared" si="5"/>
        <v>1.189207115002721</v>
      </c>
      <c r="M43">
        <f t="shared" si="6"/>
        <v>1.3160740129524926</v>
      </c>
      <c r="N43">
        <f t="shared" si="7"/>
        <v>1.4142135623730949</v>
      </c>
      <c r="O43">
        <f>VLOOKUP(A43,site_data_desc!$A$2:$M$380,3,0)</f>
        <v>0</v>
      </c>
      <c r="P43">
        <f>VLOOKUP(A43,site_data_desc!$A$2:$M$380,4,0)</f>
        <v>0.62409998</v>
      </c>
      <c r="Q43">
        <f>VLOOKUP(A43,site_data_desc!$A$2:$M$380,5,0)</f>
        <v>703.27301</v>
      </c>
      <c r="R43">
        <f>VLOOKUP(A43,site_data_desc!$A$2:$M$380,6,0)</f>
        <v>616.52599999999995</v>
      </c>
      <c r="S43">
        <f>VLOOKUP(A43,site_data_desc!$A$2:$M$380,7,0)</f>
        <v>1</v>
      </c>
      <c r="T43">
        <f>VLOOKUP(A43,site_data_desc!$A$2:$M$380,8,0)</f>
        <v>4.1820000000000003E-2</v>
      </c>
      <c r="U43">
        <f>VLOOKUP(A43,site_data_desc!$A$2:$M$380,9,0)</f>
        <v>1.4999999999999999E-2</v>
      </c>
      <c r="V43">
        <f>VLOOKUP(A43,site_data_desc!$A$2:$M$380,10,0)</f>
        <v>1</v>
      </c>
      <c r="W43">
        <f>VLOOKUP(A43,site_data_desc!$A$2:$M$380,11,0)</f>
        <v>0</v>
      </c>
      <c r="X43">
        <f>VLOOKUP(A43,site_data_desc!$A$2:$M$380,12,0)</f>
        <v>0</v>
      </c>
      <c r="Y43">
        <f>VLOOKUP(A43,site_data_desc!$A$2:$M$380,13,0)</f>
        <v>0</v>
      </c>
    </row>
    <row r="44" spans="1:25" x14ac:dyDescent="0.3">
      <c r="A44" t="s">
        <v>19</v>
      </c>
      <c r="B44" s="1">
        <f>VLOOKUP(A44,welfare_data!$A$1:$C$379,2,0)</f>
        <v>557578.08987999998</v>
      </c>
      <c r="C44" s="1">
        <f>VLOOKUP(A44,welfare_data!$A$1:$C$379,3,0)</f>
        <v>1050479.9144600001</v>
      </c>
      <c r="D44" t="s">
        <v>372</v>
      </c>
      <c r="E44">
        <v>10.346</v>
      </c>
      <c r="F44">
        <v>56.253999999999898</v>
      </c>
      <c r="G44" t="str">
        <f t="shared" si="0"/>
        <v>&lt; 1 million</v>
      </c>
      <c r="H44" t="str">
        <f t="shared" si="1"/>
        <v>1,000,000 - 3,000,000</v>
      </c>
      <c r="I44">
        <f t="shared" si="2"/>
        <v>1</v>
      </c>
      <c r="J44">
        <f t="shared" si="3"/>
        <v>2</v>
      </c>
      <c r="K44">
        <f t="shared" si="4"/>
        <v>1.1472026904398771</v>
      </c>
      <c r="L44">
        <f t="shared" si="5"/>
        <v>1.189207115002721</v>
      </c>
      <c r="M44">
        <f t="shared" si="6"/>
        <v>1.3160740129524926</v>
      </c>
      <c r="N44">
        <f t="shared" si="7"/>
        <v>1.4142135623730949</v>
      </c>
      <c r="O44">
        <f>VLOOKUP(A44,site_data_desc!$A$2:$M$380,3,0)</f>
        <v>0</v>
      </c>
      <c r="P44">
        <f>VLOOKUP(A44,site_data_desc!$A$2:$M$380,4,0)</f>
        <v>0.24340999999999999</v>
      </c>
      <c r="Q44">
        <f>VLOOKUP(A44,site_data_desc!$A$2:$M$380,5,0)</f>
        <v>222.364</v>
      </c>
      <c r="R44">
        <f>VLOOKUP(A44,site_data_desc!$A$2:$M$380,6,0)</f>
        <v>241.035</v>
      </c>
      <c r="S44">
        <f>VLOOKUP(A44,site_data_desc!$A$2:$M$380,7,0)</f>
        <v>2</v>
      </c>
      <c r="T44">
        <f>VLOOKUP(A44,site_data_desc!$A$2:$M$380,8,0)</f>
        <v>5.8639999999999998E-2</v>
      </c>
      <c r="U44">
        <f>VLOOKUP(A44,site_data_desc!$A$2:$M$380,9,0)</f>
        <v>4.6820000000000001E-2</v>
      </c>
      <c r="V44">
        <f>VLOOKUP(A44,site_data_desc!$A$2:$M$380,10,0)</f>
        <v>0</v>
      </c>
      <c r="W44">
        <f>VLOOKUP(A44,site_data_desc!$A$2:$M$380,11,0)</f>
        <v>1</v>
      </c>
      <c r="X44">
        <f>VLOOKUP(A44,site_data_desc!$A$2:$M$380,12,0)</f>
        <v>0</v>
      </c>
      <c r="Y44">
        <f>VLOOKUP(A44,site_data_desc!$A$2:$M$380,13,0)</f>
        <v>0</v>
      </c>
    </row>
    <row r="45" spans="1:25" x14ac:dyDescent="0.3">
      <c r="A45" t="s">
        <v>122</v>
      </c>
      <c r="B45" s="1">
        <f>VLOOKUP(A45,welfare_data!$A$1:$C$379,2,0)</f>
        <v>1217507.1551000001</v>
      </c>
      <c r="C45" s="1">
        <f>VLOOKUP(A45,welfare_data!$A$1:$C$379,3,0)</f>
        <v>1967281.6698</v>
      </c>
      <c r="D45" t="s">
        <v>372</v>
      </c>
      <c r="E45">
        <v>12.279</v>
      </c>
      <c r="F45">
        <v>54.984000000000002</v>
      </c>
      <c r="G45" t="str">
        <f t="shared" si="0"/>
        <v>1,000,000 - 3,000,000</v>
      </c>
      <c r="H45" t="str">
        <f t="shared" si="1"/>
        <v>1,000,000 - 3,000,000</v>
      </c>
      <c r="I45">
        <f t="shared" si="2"/>
        <v>2</v>
      </c>
      <c r="J45">
        <f t="shared" si="3"/>
        <v>2</v>
      </c>
      <c r="K45">
        <f t="shared" si="4"/>
        <v>1.3160740129524926</v>
      </c>
      <c r="L45">
        <f t="shared" si="5"/>
        <v>1.4142135623730949</v>
      </c>
      <c r="M45">
        <f t="shared" si="6"/>
        <v>1.3160740129524926</v>
      </c>
      <c r="N45">
        <f t="shared" si="7"/>
        <v>1.4142135623730949</v>
      </c>
      <c r="O45">
        <f>VLOOKUP(A45,site_data_desc!$A$2:$M$380,3,0)</f>
        <v>0</v>
      </c>
      <c r="P45">
        <f>VLOOKUP(A45,site_data_desc!$A$2:$M$380,4,0)</f>
        <v>0.29002701000000003</v>
      </c>
      <c r="Q45">
        <f>VLOOKUP(A45,site_data_desc!$A$2:$M$380,5,0)</f>
        <v>84.143501000000001</v>
      </c>
      <c r="R45">
        <f>VLOOKUP(A45,site_data_desc!$A$2:$M$380,6,0)</f>
        <v>62.639800999999999</v>
      </c>
      <c r="S45">
        <f>VLOOKUP(A45,site_data_desc!$A$2:$M$380,7,0)</f>
        <v>4</v>
      </c>
      <c r="T45">
        <f>VLOOKUP(A45,site_data_desc!$A$2:$M$380,8,0)</f>
        <v>0.52610999999999997</v>
      </c>
      <c r="U45">
        <f>VLOOKUP(A45,site_data_desc!$A$2:$M$380,9,0)</f>
        <v>0.22340000000000002</v>
      </c>
      <c r="V45">
        <f>VLOOKUP(A45,site_data_desc!$A$2:$M$380,10,0)</f>
        <v>0</v>
      </c>
      <c r="W45">
        <f>VLOOKUP(A45,site_data_desc!$A$2:$M$380,11,0)</f>
        <v>0</v>
      </c>
      <c r="X45">
        <f>VLOOKUP(A45,site_data_desc!$A$2:$M$380,12,0)</f>
        <v>0</v>
      </c>
      <c r="Y45">
        <f>VLOOKUP(A45,site_data_desc!$A$2:$M$380,13,0)</f>
        <v>1</v>
      </c>
    </row>
    <row r="46" spans="1:25" x14ac:dyDescent="0.3">
      <c r="A46" t="s">
        <v>8</v>
      </c>
      <c r="B46" s="1">
        <f>VLOOKUP(A46,welfare_data!$A$1:$C$379,2,0)</f>
        <v>4562056.8307800004</v>
      </c>
      <c r="C46" s="1">
        <f>VLOOKUP(A46,welfare_data!$A$1:$C$379,3,0)</f>
        <v>3871782.3072199998</v>
      </c>
      <c r="D46" t="s">
        <v>372</v>
      </c>
      <c r="E46">
        <v>10.307</v>
      </c>
      <c r="F46">
        <v>56.981000000000002</v>
      </c>
      <c r="G46" t="str">
        <f t="shared" si="0"/>
        <v>3,000,000 - 10,000,000</v>
      </c>
      <c r="H46" t="str">
        <f t="shared" si="1"/>
        <v>3,000,000 - 10,000,000</v>
      </c>
      <c r="I46">
        <f t="shared" si="2"/>
        <v>3</v>
      </c>
      <c r="J46">
        <f t="shared" si="3"/>
        <v>3</v>
      </c>
      <c r="K46">
        <f t="shared" si="4"/>
        <v>1.5098036484771051</v>
      </c>
      <c r="L46">
        <f t="shared" si="5"/>
        <v>1.6817928305074288</v>
      </c>
      <c r="M46">
        <f t="shared" si="6"/>
        <v>1.5098036484771051</v>
      </c>
      <c r="N46">
        <f t="shared" si="7"/>
        <v>1.6817928305074288</v>
      </c>
      <c r="O46">
        <f>VLOOKUP(A46,site_data_desc!$A$2:$M$380,3,0)</f>
        <v>1</v>
      </c>
      <c r="P46">
        <f>VLOOKUP(A46,site_data_desc!$A$2:$M$380,4,0)</f>
        <v>0.108296</v>
      </c>
      <c r="Q46">
        <f>VLOOKUP(A46,site_data_desc!$A$2:$M$380,5,0)</f>
        <v>63.252299999999998</v>
      </c>
      <c r="R46">
        <f>VLOOKUP(A46,site_data_desc!$A$2:$M$380,6,0)</f>
        <v>40.846001000000001</v>
      </c>
      <c r="S46">
        <f>VLOOKUP(A46,site_data_desc!$A$2:$M$380,7,0)</f>
        <v>1</v>
      </c>
      <c r="T46">
        <f>VLOOKUP(A46,site_data_desc!$A$2:$M$380,8,0)</f>
        <v>1.1820000000000001E-2</v>
      </c>
      <c r="U46">
        <f>VLOOKUP(A46,site_data_desc!$A$2:$M$380,9,0)</f>
        <v>5.9100000000000003E-3</v>
      </c>
      <c r="V46">
        <f>VLOOKUP(A46,site_data_desc!$A$2:$M$380,10,0)</f>
        <v>1</v>
      </c>
      <c r="W46">
        <f>VLOOKUP(A46,site_data_desc!$A$2:$M$380,11,0)</f>
        <v>0</v>
      </c>
      <c r="X46">
        <f>VLOOKUP(A46,site_data_desc!$A$2:$M$380,12,0)</f>
        <v>0</v>
      </c>
      <c r="Y46">
        <f>VLOOKUP(A46,site_data_desc!$A$2:$M$380,13,0)</f>
        <v>0</v>
      </c>
    </row>
    <row r="47" spans="1:25" x14ac:dyDescent="0.3">
      <c r="A47" t="s">
        <v>56</v>
      </c>
      <c r="B47" s="1">
        <f>VLOOKUP(A47,welfare_data!$A$1:$C$379,2,0)</f>
        <v>42045707.625200003</v>
      </c>
      <c r="C47" s="1">
        <f>VLOOKUP(A47,welfare_data!$A$1:$C$379,3,0)</f>
        <v>67205685.904300004</v>
      </c>
      <c r="D47" t="s">
        <v>372</v>
      </c>
      <c r="E47">
        <v>12.5779999999999</v>
      </c>
      <c r="F47">
        <v>55.668999999999897</v>
      </c>
      <c r="G47" t="str">
        <f t="shared" si="0"/>
        <v>30,000,000 - 70,000,000</v>
      </c>
      <c r="H47" t="str">
        <f t="shared" si="1"/>
        <v>30,000,000 - 70,000,000</v>
      </c>
      <c r="I47">
        <f t="shared" si="2"/>
        <v>5</v>
      </c>
      <c r="J47">
        <f t="shared" si="3"/>
        <v>5</v>
      </c>
      <c r="K47">
        <f t="shared" si="4"/>
        <v>1.9870133464215782</v>
      </c>
      <c r="L47">
        <f t="shared" si="5"/>
        <v>2.3784142300054416</v>
      </c>
      <c r="M47">
        <f t="shared" si="6"/>
        <v>1.9870133464215782</v>
      </c>
      <c r="N47">
        <f t="shared" si="7"/>
        <v>2.3784142300054416</v>
      </c>
      <c r="O47">
        <f>VLOOKUP(A47,site_data_desc!$A$2:$M$380,3,0)</f>
        <v>0</v>
      </c>
      <c r="P47">
        <f>VLOOKUP(A47,site_data_desc!$A$2:$M$380,4,0)</f>
        <v>5.9169901999999999</v>
      </c>
      <c r="Q47">
        <f>VLOOKUP(A47,site_data_desc!$A$2:$M$380,5,0)</f>
        <v>5903.4701999999997</v>
      </c>
      <c r="R47">
        <f>VLOOKUP(A47,site_data_desc!$A$2:$M$380,6,0)</f>
        <v>3638.5900999999999</v>
      </c>
      <c r="S47">
        <f>VLOOKUP(A47,site_data_desc!$A$2:$M$380,7,0)</f>
        <v>2</v>
      </c>
      <c r="T47">
        <f>VLOOKUP(A47,site_data_desc!$A$2:$M$380,8,0)</f>
        <v>0.1371</v>
      </c>
      <c r="U47">
        <f>VLOOKUP(A47,site_data_desc!$A$2:$M$380,9,0)</f>
        <v>6.5700000000000003E-3</v>
      </c>
      <c r="V47">
        <f>VLOOKUP(A47,site_data_desc!$A$2:$M$380,10,0)</f>
        <v>0</v>
      </c>
      <c r="W47">
        <f>VLOOKUP(A47,site_data_desc!$A$2:$M$380,11,0)</f>
        <v>1</v>
      </c>
      <c r="X47">
        <f>VLOOKUP(A47,site_data_desc!$A$2:$M$380,12,0)</f>
        <v>0</v>
      </c>
      <c r="Y47">
        <f>VLOOKUP(A47,site_data_desc!$A$2:$M$380,13,0)</f>
        <v>0</v>
      </c>
    </row>
    <row r="48" spans="1:25" x14ac:dyDescent="0.3">
      <c r="A48" t="s">
        <v>58</v>
      </c>
      <c r="B48" s="1">
        <f>VLOOKUP(A48,welfare_data!$A$1:$C$379,2,0)</f>
        <v>3299614.4476100001</v>
      </c>
      <c r="C48" s="1">
        <f>VLOOKUP(A48,welfare_data!$A$1:$C$379,3,0)</f>
        <v>5213934.4378000004</v>
      </c>
      <c r="D48" t="s">
        <v>372</v>
      </c>
      <c r="E48">
        <v>12.645</v>
      </c>
      <c r="F48">
        <v>55.658999999999899</v>
      </c>
      <c r="G48" t="str">
        <f t="shared" si="0"/>
        <v>3,000,000 - 10,000,000</v>
      </c>
      <c r="H48" t="str">
        <f t="shared" si="1"/>
        <v>3,000,000 - 10,000,000</v>
      </c>
      <c r="I48">
        <f t="shared" si="2"/>
        <v>3</v>
      </c>
      <c r="J48">
        <f t="shared" si="3"/>
        <v>3</v>
      </c>
      <c r="K48">
        <f t="shared" si="4"/>
        <v>1.5098036484771051</v>
      </c>
      <c r="L48">
        <f t="shared" si="5"/>
        <v>1.6817928305074288</v>
      </c>
      <c r="M48">
        <f t="shared" si="6"/>
        <v>1.5098036484771051</v>
      </c>
      <c r="N48">
        <f t="shared" si="7"/>
        <v>1.6817928305074288</v>
      </c>
      <c r="O48">
        <f>VLOOKUP(A48,site_data_desc!$A$2:$M$380,3,0)</f>
        <v>0</v>
      </c>
      <c r="P48">
        <f>VLOOKUP(A48,site_data_desc!$A$2:$M$380,4,0)</f>
        <v>3.8607100000000001</v>
      </c>
      <c r="Q48">
        <f>VLOOKUP(A48,site_data_desc!$A$2:$M$380,5,0)</f>
        <v>3743.74</v>
      </c>
      <c r="R48">
        <f>VLOOKUP(A48,site_data_desc!$A$2:$M$380,6,0)</f>
        <v>3660.8101000000001</v>
      </c>
      <c r="S48">
        <f>VLOOKUP(A48,site_data_desc!$A$2:$M$380,7,0)</f>
        <v>1</v>
      </c>
      <c r="T48">
        <f>VLOOKUP(A48,site_data_desc!$A$2:$M$380,8,0)</f>
        <v>2.852E-2</v>
      </c>
      <c r="U48">
        <f>VLOOKUP(A48,site_data_desc!$A$2:$M$380,9,0)</f>
        <v>5.0999999999999995E-3</v>
      </c>
      <c r="V48">
        <f>VLOOKUP(A48,site_data_desc!$A$2:$M$380,10,0)</f>
        <v>1</v>
      </c>
      <c r="W48">
        <f>VLOOKUP(A48,site_data_desc!$A$2:$M$380,11,0)</f>
        <v>0</v>
      </c>
      <c r="X48">
        <f>VLOOKUP(A48,site_data_desc!$A$2:$M$380,12,0)</f>
        <v>0</v>
      </c>
      <c r="Y48">
        <f>VLOOKUP(A48,site_data_desc!$A$2:$M$380,13,0)</f>
        <v>0</v>
      </c>
    </row>
    <row r="49" spans="1:25" x14ac:dyDescent="0.3">
      <c r="A49" t="s">
        <v>59</v>
      </c>
      <c r="B49" s="1">
        <f>VLOOKUP(A49,welfare_data!$A$1:$C$379,2,0)</f>
        <v>12624257.138699999</v>
      </c>
      <c r="C49" s="1">
        <f>VLOOKUP(A49,welfare_data!$A$1:$C$379,3,0)</f>
        <v>19996415.809599999</v>
      </c>
      <c r="D49" t="s">
        <v>372</v>
      </c>
      <c r="E49">
        <v>12.64</v>
      </c>
      <c r="F49">
        <v>55.658000000000001</v>
      </c>
      <c r="G49" t="str">
        <f t="shared" si="0"/>
        <v>10,000,000 - 30,000,000</v>
      </c>
      <c r="H49" t="str">
        <f t="shared" si="1"/>
        <v>10,000,000 - 30,000,000</v>
      </c>
      <c r="I49">
        <f t="shared" si="2"/>
        <v>4</v>
      </c>
      <c r="J49">
        <f t="shared" si="3"/>
        <v>4</v>
      </c>
      <c r="K49">
        <f t="shared" si="4"/>
        <v>1.7320508075688776</v>
      </c>
      <c r="L49">
        <f t="shared" si="5"/>
        <v>1.9999999999999996</v>
      </c>
      <c r="M49">
        <f t="shared" si="6"/>
        <v>1.7320508075688776</v>
      </c>
      <c r="N49">
        <f t="shared" si="7"/>
        <v>1.9999999999999996</v>
      </c>
      <c r="O49">
        <f>VLOOKUP(A49,site_data_desc!$A$2:$M$380,3,0)</f>
        <v>0</v>
      </c>
      <c r="P49">
        <f>VLOOKUP(A49,site_data_desc!$A$2:$M$380,4,0)</f>
        <v>4.3244999999999996</v>
      </c>
      <c r="Q49">
        <f>VLOOKUP(A49,site_data_desc!$A$2:$M$380,5,0)</f>
        <v>3956.45</v>
      </c>
      <c r="R49">
        <f>VLOOKUP(A49,site_data_desc!$A$2:$M$380,6,0)</f>
        <v>3661.1799000000001</v>
      </c>
      <c r="S49">
        <f>VLOOKUP(A49,site_data_desc!$A$2:$M$380,7,0)</f>
        <v>1</v>
      </c>
      <c r="T49">
        <f>VLOOKUP(A49,site_data_desc!$A$2:$M$380,8,0)</f>
        <v>5.0630000000000001E-2</v>
      </c>
      <c r="U49">
        <f>VLOOKUP(A49,site_data_desc!$A$2:$M$380,9,0)</f>
        <v>2.0210000000000002E-2</v>
      </c>
      <c r="V49">
        <f>VLOOKUP(A49,site_data_desc!$A$2:$M$380,10,0)</f>
        <v>1</v>
      </c>
      <c r="W49">
        <f>VLOOKUP(A49,site_data_desc!$A$2:$M$380,11,0)</f>
        <v>0</v>
      </c>
      <c r="X49">
        <f>VLOOKUP(A49,site_data_desc!$A$2:$M$380,12,0)</f>
        <v>0</v>
      </c>
      <c r="Y49">
        <f>VLOOKUP(A49,site_data_desc!$A$2:$M$380,13,0)</f>
        <v>0</v>
      </c>
    </row>
    <row r="50" spans="1:25" x14ac:dyDescent="0.3">
      <c r="A50" t="s">
        <v>57</v>
      </c>
      <c r="B50" s="1">
        <f>VLOOKUP(A50,welfare_data!$A$1:$C$379,2,0)</f>
        <v>487082.09389399999</v>
      </c>
      <c r="C50" s="1">
        <f>VLOOKUP(A50,welfare_data!$A$1:$C$379,3,0)</f>
        <v>769449.41644599999</v>
      </c>
      <c r="D50" t="s">
        <v>372</v>
      </c>
      <c r="E50">
        <v>12.564</v>
      </c>
      <c r="F50">
        <v>55.662999999999897</v>
      </c>
      <c r="G50" t="str">
        <f t="shared" si="0"/>
        <v>&lt; 1 million</v>
      </c>
      <c r="H50" t="str">
        <f t="shared" si="1"/>
        <v>&lt; 1 million</v>
      </c>
      <c r="I50">
        <f t="shared" si="2"/>
        <v>1</v>
      </c>
      <c r="J50">
        <f t="shared" si="3"/>
        <v>1</v>
      </c>
      <c r="K50">
        <f t="shared" si="4"/>
        <v>1.1472026904398771</v>
      </c>
      <c r="L50">
        <f t="shared" si="5"/>
        <v>1.189207115002721</v>
      </c>
      <c r="M50">
        <f t="shared" si="6"/>
        <v>1.1472026904398771</v>
      </c>
      <c r="N50">
        <f t="shared" si="7"/>
        <v>1.189207115002721</v>
      </c>
      <c r="O50">
        <f>VLOOKUP(A50,site_data_desc!$A$2:$M$380,3,0)</f>
        <v>0</v>
      </c>
      <c r="P50">
        <f>VLOOKUP(A50,site_data_desc!$A$2:$M$380,4,0)</f>
        <v>4.9502597999999995</v>
      </c>
      <c r="Q50">
        <f>VLOOKUP(A50,site_data_desc!$A$2:$M$380,5,0)</f>
        <v>5553.2798000000003</v>
      </c>
      <c r="R50">
        <f>VLOOKUP(A50,site_data_desc!$A$2:$M$380,6,0)</f>
        <v>3697.6599000000001</v>
      </c>
      <c r="S50">
        <f>VLOOKUP(A50,site_data_desc!$A$2:$M$380,7,0)</f>
        <v>2</v>
      </c>
      <c r="T50">
        <f>VLOOKUP(A50,site_data_desc!$A$2:$M$380,8,0)</f>
        <v>4.5679999999999998E-2</v>
      </c>
      <c r="U50">
        <f>VLOOKUP(A50,site_data_desc!$A$2:$M$380,9,0)</f>
        <v>1.0840000000000001E-2</v>
      </c>
      <c r="V50">
        <f>VLOOKUP(A50,site_data_desc!$A$2:$M$380,10,0)</f>
        <v>0</v>
      </c>
      <c r="W50">
        <f>VLOOKUP(A50,site_data_desc!$A$2:$M$380,11,0)</f>
        <v>1</v>
      </c>
      <c r="X50">
        <f>VLOOKUP(A50,site_data_desc!$A$2:$M$380,12,0)</f>
        <v>0</v>
      </c>
      <c r="Y50">
        <f>VLOOKUP(A50,site_data_desc!$A$2:$M$380,13,0)</f>
        <v>0</v>
      </c>
    </row>
    <row r="51" spans="1:25" x14ac:dyDescent="0.3">
      <c r="A51" t="s">
        <v>105</v>
      </c>
      <c r="B51" s="1">
        <f>VLOOKUP(A51,welfare_data!$A$1:$C$379,2,0)</f>
        <v>1941274.0129</v>
      </c>
      <c r="C51" s="1">
        <f>VLOOKUP(A51,welfare_data!$A$1:$C$379,3,0)</f>
        <v>3109102.16291</v>
      </c>
      <c r="D51" t="s">
        <v>372</v>
      </c>
      <c r="E51">
        <v>12.285</v>
      </c>
      <c r="F51">
        <v>55.406999999999897</v>
      </c>
      <c r="G51" t="str">
        <f t="shared" si="0"/>
        <v>1,000,000 - 3,000,000</v>
      </c>
      <c r="H51" t="str">
        <f t="shared" si="1"/>
        <v>3,000,000 - 10,000,000</v>
      </c>
      <c r="I51">
        <f t="shared" si="2"/>
        <v>2</v>
      </c>
      <c r="J51">
        <f t="shared" si="3"/>
        <v>3</v>
      </c>
      <c r="K51">
        <f t="shared" si="4"/>
        <v>1.3160740129524926</v>
      </c>
      <c r="L51">
        <f t="shared" si="5"/>
        <v>1.4142135623730949</v>
      </c>
      <c r="M51">
        <f t="shared" si="6"/>
        <v>1.5098036484771051</v>
      </c>
      <c r="N51">
        <f t="shared" si="7"/>
        <v>1.6817928305074288</v>
      </c>
      <c r="O51">
        <f>VLOOKUP(A51,site_data_desc!$A$2:$M$380,3,0)</f>
        <v>0</v>
      </c>
      <c r="P51">
        <f>VLOOKUP(A51,site_data_desc!$A$2:$M$380,4,0)</f>
        <v>0.237508</v>
      </c>
      <c r="Q51">
        <f>VLOOKUP(A51,site_data_desc!$A$2:$M$380,5,0)</f>
        <v>127.774</v>
      </c>
      <c r="R51">
        <f>VLOOKUP(A51,site_data_desc!$A$2:$M$380,6,0)</f>
        <v>197.82201000000001</v>
      </c>
      <c r="S51">
        <f>VLOOKUP(A51,site_data_desc!$A$2:$M$380,7,0)</f>
        <v>2</v>
      </c>
      <c r="T51">
        <f>VLOOKUP(A51,site_data_desc!$A$2:$M$380,8,0)</f>
        <v>0.12813999999999998</v>
      </c>
      <c r="U51">
        <f>VLOOKUP(A51,site_data_desc!$A$2:$M$380,9,0)</f>
        <v>0.121</v>
      </c>
      <c r="V51">
        <f>VLOOKUP(A51,site_data_desc!$A$2:$M$380,10,0)</f>
        <v>0</v>
      </c>
      <c r="W51">
        <f>VLOOKUP(A51,site_data_desc!$A$2:$M$380,11,0)</f>
        <v>1</v>
      </c>
      <c r="X51">
        <f>VLOOKUP(A51,site_data_desc!$A$2:$M$380,12,0)</f>
        <v>0</v>
      </c>
      <c r="Y51">
        <f>VLOOKUP(A51,site_data_desc!$A$2:$M$380,13,0)</f>
        <v>0</v>
      </c>
    </row>
    <row r="52" spans="1:25" x14ac:dyDescent="0.3">
      <c r="A52" t="s">
        <v>123</v>
      </c>
      <c r="B52" s="1">
        <f>VLOOKUP(A52,welfare_data!$A$1:$C$379,2,0)</f>
        <v>1047600.80048</v>
      </c>
      <c r="C52" s="1">
        <f>VLOOKUP(A52,welfare_data!$A$1:$C$379,3,0)</f>
        <v>1708875.2680599999</v>
      </c>
      <c r="D52" t="s">
        <v>372</v>
      </c>
      <c r="E52">
        <v>12.537000000000001</v>
      </c>
      <c r="F52">
        <v>55.896000000000001</v>
      </c>
      <c r="G52" t="str">
        <f t="shared" si="0"/>
        <v>1,000,000 - 3,000,000</v>
      </c>
      <c r="H52" t="str">
        <f t="shared" si="1"/>
        <v>1,000,000 - 3,000,000</v>
      </c>
      <c r="I52">
        <f t="shared" si="2"/>
        <v>2</v>
      </c>
      <c r="J52">
        <f t="shared" si="3"/>
        <v>2</v>
      </c>
      <c r="K52">
        <f t="shared" si="4"/>
        <v>1.3160740129524926</v>
      </c>
      <c r="L52">
        <f t="shared" si="5"/>
        <v>1.4142135623730949</v>
      </c>
      <c r="M52">
        <f t="shared" si="6"/>
        <v>1.3160740129524926</v>
      </c>
      <c r="N52">
        <f t="shared" si="7"/>
        <v>1.4142135623730949</v>
      </c>
      <c r="O52">
        <f>VLOOKUP(A52,site_data_desc!$A$2:$M$380,3,0)</f>
        <v>0</v>
      </c>
      <c r="P52">
        <f>VLOOKUP(A52,site_data_desc!$A$2:$M$380,4,0)</f>
        <v>1.1214000000000002</v>
      </c>
      <c r="Q52">
        <f>VLOOKUP(A52,site_data_desc!$A$2:$M$380,5,0)</f>
        <v>852.37401999999997</v>
      </c>
      <c r="R52">
        <f>VLOOKUP(A52,site_data_desc!$A$2:$M$380,6,0)</f>
        <v>570.92798000000005</v>
      </c>
      <c r="S52">
        <f>VLOOKUP(A52,site_data_desc!$A$2:$M$380,7,0)</f>
        <v>4</v>
      </c>
      <c r="T52">
        <f>VLOOKUP(A52,site_data_desc!$A$2:$M$380,8,0)</f>
        <v>0.84821999999999997</v>
      </c>
      <c r="U52">
        <f>VLOOKUP(A52,site_data_desc!$A$2:$M$380,9,0)</f>
        <v>9.6829999999999999E-2</v>
      </c>
      <c r="V52">
        <f>VLOOKUP(A52,site_data_desc!$A$2:$M$380,10,0)</f>
        <v>0</v>
      </c>
      <c r="W52">
        <f>VLOOKUP(A52,site_data_desc!$A$2:$M$380,11,0)</f>
        <v>0</v>
      </c>
      <c r="X52">
        <f>VLOOKUP(A52,site_data_desc!$A$2:$M$380,12,0)</f>
        <v>0</v>
      </c>
      <c r="Y52">
        <f>VLOOKUP(A52,site_data_desc!$A$2:$M$380,13,0)</f>
        <v>1</v>
      </c>
    </row>
    <row r="53" spans="1:25" x14ac:dyDescent="0.3">
      <c r="A53" t="s">
        <v>124</v>
      </c>
      <c r="B53" s="1">
        <f>VLOOKUP(A53,welfare_data!$A$1:$C$379,2,0)</f>
        <v>1137786.7570700001</v>
      </c>
      <c r="C53" s="1">
        <f>VLOOKUP(A53,welfare_data!$A$1:$C$379,3,0)</f>
        <v>1802820.4386</v>
      </c>
      <c r="D53" t="s">
        <v>372</v>
      </c>
      <c r="E53">
        <v>12.59</v>
      </c>
      <c r="F53">
        <v>55.719000000000001</v>
      </c>
      <c r="G53" t="str">
        <f t="shared" si="0"/>
        <v>1,000,000 - 3,000,000</v>
      </c>
      <c r="H53" t="str">
        <f t="shared" si="1"/>
        <v>1,000,000 - 3,000,000</v>
      </c>
      <c r="I53">
        <f t="shared" si="2"/>
        <v>2</v>
      </c>
      <c r="J53">
        <f t="shared" si="3"/>
        <v>2</v>
      </c>
      <c r="K53">
        <f t="shared" si="4"/>
        <v>1.3160740129524926</v>
      </c>
      <c r="L53">
        <f t="shared" si="5"/>
        <v>1.4142135623730949</v>
      </c>
      <c r="M53">
        <f t="shared" si="6"/>
        <v>1.3160740129524926</v>
      </c>
      <c r="N53">
        <f t="shared" si="7"/>
        <v>1.4142135623730949</v>
      </c>
      <c r="O53">
        <f>VLOOKUP(A53,site_data_desc!$A$2:$M$380,3,0)</f>
        <v>0</v>
      </c>
      <c r="P53">
        <f>VLOOKUP(A53,site_data_desc!$A$2:$M$380,4,0)</f>
        <v>6.4453500999999997</v>
      </c>
      <c r="Q53">
        <f>VLOOKUP(A53,site_data_desc!$A$2:$M$380,5,0)</f>
        <v>6224.4502000000002</v>
      </c>
      <c r="R53">
        <f>VLOOKUP(A53,site_data_desc!$A$2:$M$380,6,0)</f>
        <v>4518.2002000000002</v>
      </c>
      <c r="S53">
        <f>VLOOKUP(A53,site_data_desc!$A$2:$M$380,7,0)</f>
        <v>1</v>
      </c>
      <c r="T53">
        <f>VLOOKUP(A53,site_data_desc!$A$2:$M$380,8,0)</f>
        <v>9.8890000000000006E-2</v>
      </c>
      <c r="U53">
        <f>VLOOKUP(A53,site_data_desc!$A$2:$M$380,9,0)</f>
        <v>6.1939999999999995E-2</v>
      </c>
      <c r="V53">
        <f>VLOOKUP(A53,site_data_desc!$A$2:$M$380,10,0)</f>
        <v>1</v>
      </c>
      <c r="W53">
        <f>VLOOKUP(A53,site_data_desc!$A$2:$M$380,11,0)</f>
        <v>0</v>
      </c>
      <c r="X53">
        <f>VLOOKUP(A53,site_data_desc!$A$2:$M$380,12,0)</f>
        <v>0</v>
      </c>
      <c r="Y53">
        <f>VLOOKUP(A53,site_data_desc!$A$2:$M$380,13,0)</f>
        <v>0</v>
      </c>
    </row>
    <row r="54" spans="1:25" x14ac:dyDescent="0.3">
      <c r="A54" t="s">
        <v>125</v>
      </c>
      <c r="B54" s="1">
        <f>VLOOKUP(A54,welfare_data!$A$1:$C$379,2,0)</f>
        <v>11146829.1943</v>
      </c>
      <c r="C54" s="1">
        <f>VLOOKUP(A54,welfare_data!$A$1:$C$379,3,0)</f>
        <v>17646691.478</v>
      </c>
      <c r="D54" t="s">
        <v>372</v>
      </c>
      <c r="E54">
        <v>12.654</v>
      </c>
      <c r="F54">
        <v>55.64</v>
      </c>
      <c r="G54" t="str">
        <f t="shared" si="0"/>
        <v>10,000,000 - 30,000,000</v>
      </c>
      <c r="H54" t="str">
        <f t="shared" si="1"/>
        <v>10,000,000 - 30,000,000</v>
      </c>
      <c r="I54">
        <f t="shared" si="2"/>
        <v>4</v>
      </c>
      <c r="J54">
        <f t="shared" si="3"/>
        <v>4</v>
      </c>
      <c r="K54">
        <f t="shared" si="4"/>
        <v>1.7320508075688776</v>
      </c>
      <c r="L54">
        <f t="shared" si="5"/>
        <v>1.9999999999999996</v>
      </c>
      <c r="M54">
        <f t="shared" si="6"/>
        <v>1.7320508075688776</v>
      </c>
      <c r="N54">
        <f t="shared" si="7"/>
        <v>1.9999999999999996</v>
      </c>
      <c r="O54">
        <f>VLOOKUP(A54,site_data_desc!$A$2:$M$380,3,0)</f>
        <v>0</v>
      </c>
      <c r="P54">
        <f>VLOOKUP(A54,site_data_desc!$A$2:$M$380,4,0)</f>
        <v>2.36653</v>
      </c>
      <c r="Q54">
        <f>VLOOKUP(A54,site_data_desc!$A$2:$M$380,5,0)</f>
        <v>2162.4699999999998</v>
      </c>
      <c r="R54">
        <f>VLOOKUP(A54,site_data_desc!$A$2:$M$380,6,0)</f>
        <v>2953.1799000000001</v>
      </c>
      <c r="S54">
        <f>VLOOKUP(A54,site_data_desc!$A$2:$M$380,7,0)</f>
        <v>1</v>
      </c>
      <c r="T54">
        <f>VLOOKUP(A54,site_data_desc!$A$2:$M$380,8,0)</f>
        <v>9.6250000000000002E-2</v>
      </c>
      <c r="U54">
        <f>VLOOKUP(A54,site_data_desc!$A$2:$M$380,9,0)</f>
        <v>1.4999999999999999E-2</v>
      </c>
      <c r="V54">
        <f>VLOOKUP(A54,site_data_desc!$A$2:$M$380,10,0)</f>
        <v>1</v>
      </c>
      <c r="W54">
        <f>VLOOKUP(A54,site_data_desc!$A$2:$M$380,11,0)</f>
        <v>0</v>
      </c>
      <c r="X54">
        <f>VLOOKUP(A54,site_data_desc!$A$2:$M$380,12,0)</f>
        <v>0</v>
      </c>
      <c r="Y54">
        <f>VLOOKUP(A54,site_data_desc!$A$2:$M$380,13,0)</f>
        <v>0</v>
      </c>
    </row>
    <row r="55" spans="1:25" x14ac:dyDescent="0.3">
      <c r="A55" t="s">
        <v>0</v>
      </c>
      <c r="B55" s="1">
        <f>VLOOKUP(A55,welfare_data!$A$1:$C$379,2,0)</f>
        <v>1034411.1524500001</v>
      </c>
      <c r="C55" s="1">
        <f>VLOOKUP(A55,welfare_data!$A$1:$C$379,3,0)</f>
        <v>956977.84636299999</v>
      </c>
      <c r="D55" t="s">
        <v>372</v>
      </c>
      <c r="E55">
        <v>10.406000000000001</v>
      </c>
      <c r="F55">
        <v>55.591999999999899</v>
      </c>
      <c r="G55" t="str">
        <f t="shared" si="0"/>
        <v>1,000,000 - 3,000,000</v>
      </c>
      <c r="H55" t="str">
        <f t="shared" si="1"/>
        <v>&lt; 1 million</v>
      </c>
      <c r="I55">
        <f t="shared" si="2"/>
        <v>2</v>
      </c>
      <c r="J55">
        <f t="shared" si="3"/>
        <v>1</v>
      </c>
      <c r="K55">
        <f t="shared" si="4"/>
        <v>1.3160740129524926</v>
      </c>
      <c r="L55">
        <f t="shared" si="5"/>
        <v>1.4142135623730949</v>
      </c>
      <c r="M55">
        <f t="shared" si="6"/>
        <v>1.1472026904398771</v>
      </c>
      <c r="N55">
        <f t="shared" si="7"/>
        <v>1.189207115002721</v>
      </c>
      <c r="O55">
        <f>VLOOKUP(A55,site_data_desc!$A$2:$M$380,3,0)</f>
        <v>1</v>
      </c>
      <c r="P55">
        <f>VLOOKUP(A55,site_data_desc!$A$2:$M$380,4,0)</f>
        <v>3.2160899999999999E-2</v>
      </c>
      <c r="Q55">
        <f>VLOOKUP(A55,site_data_desc!$A$2:$M$380,5,0)</f>
        <v>32.717300000000002</v>
      </c>
      <c r="R55">
        <f>VLOOKUP(A55,site_data_desc!$A$2:$M$380,6,0)</f>
        <v>71.070198000000005</v>
      </c>
      <c r="S55">
        <f>VLOOKUP(A55,site_data_desc!$A$2:$M$380,7,0)</f>
        <v>1</v>
      </c>
      <c r="T55">
        <f>VLOOKUP(A55,site_data_desc!$A$2:$M$380,8,0)</f>
        <v>1.9600000000000003E-2</v>
      </c>
      <c r="U55">
        <f>VLOOKUP(A55,site_data_desc!$A$2:$M$380,9,0)</f>
        <v>7.0000000000000001E-3</v>
      </c>
      <c r="V55">
        <f>VLOOKUP(A55,site_data_desc!$A$2:$M$380,10,0)</f>
        <v>1</v>
      </c>
      <c r="W55">
        <f>VLOOKUP(A55,site_data_desc!$A$2:$M$380,11,0)</f>
        <v>0</v>
      </c>
      <c r="X55">
        <f>VLOOKUP(A55,site_data_desc!$A$2:$M$380,12,0)</f>
        <v>0</v>
      </c>
      <c r="Y55">
        <f>VLOOKUP(A55,site_data_desc!$A$2:$M$380,13,0)</f>
        <v>0</v>
      </c>
    </row>
    <row r="56" spans="1:25" x14ac:dyDescent="0.3">
      <c r="A56" t="s">
        <v>1</v>
      </c>
      <c r="B56" s="1">
        <f>VLOOKUP(A56,welfare_data!$A$1:$C$379,2,0)</f>
        <v>5464806.5018100003</v>
      </c>
      <c r="C56" s="1">
        <f>VLOOKUP(A56,welfare_data!$A$1:$C$379,3,0)</f>
        <v>4431112.79758</v>
      </c>
      <c r="D56" t="s">
        <v>372</v>
      </c>
      <c r="E56">
        <v>12.467000000000001</v>
      </c>
      <c r="F56">
        <v>56.093000000000004</v>
      </c>
      <c r="G56" t="str">
        <f t="shared" si="0"/>
        <v>3,000,000 - 10,000,000</v>
      </c>
      <c r="H56" t="str">
        <f t="shared" si="1"/>
        <v>3,000,000 - 10,000,000</v>
      </c>
      <c r="I56">
        <f t="shared" si="2"/>
        <v>3</v>
      </c>
      <c r="J56">
        <f t="shared" si="3"/>
        <v>3</v>
      </c>
      <c r="K56">
        <f t="shared" si="4"/>
        <v>1.5098036484771051</v>
      </c>
      <c r="L56">
        <f t="shared" si="5"/>
        <v>1.6817928305074288</v>
      </c>
      <c r="M56">
        <f t="shared" si="6"/>
        <v>1.5098036484771051</v>
      </c>
      <c r="N56">
        <f t="shared" si="7"/>
        <v>1.6817928305074288</v>
      </c>
      <c r="O56">
        <f>VLOOKUP(A56,site_data_desc!$A$2:$M$380,3,0)</f>
        <v>1</v>
      </c>
      <c r="P56">
        <f>VLOOKUP(A56,site_data_desc!$A$2:$M$380,4,0)</f>
        <v>0.23344599999999999</v>
      </c>
      <c r="Q56">
        <f>VLOOKUP(A56,site_data_desc!$A$2:$M$380,5,0)</f>
        <v>160.00800000000001</v>
      </c>
      <c r="R56">
        <f>VLOOKUP(A56,site_data_desc!$A$2:$M$380,6,0)</f>
        <v>250.82201000000001</v>
      </c>
      <c r="S56">
        <f>VLOOKUP(A56,site_data_desc!$A$2:$M$380,7,0)</f>
        <v>1</v>
      </c>
      <c r="T56">
        <f>VLOOKUP(A56,site_data_desc!$A$2:$M$380,8,0)</f>
        <v>2.3899999999999998E-2</v>
      </c>
      <c r="U56">
        <f>VLOOKUP(A56,site_data_desc!$A$2:$M$380,9,0)</f>
        <v>1.933E-2</v>
      </c>
      <c r="V56">
        <f>VLOOKUP(A56,site_data_desc!$A$2:$M$380,10,0)</f>
        <v>1</v>
      </c>
      <c r="W56">
        <f>VLOOKUP(A56,site_data_desc!$A$2:$M$380,11,0)</f>
        <v>0</v>
      </c>
      <c r="X56">
        <f>VLOOKUP(A56,site_data_desc!$A$2:$M$380,12,0)</f>
        <v>0</v>
      </c>
      <c r="Y56">
        <f>VLOOKUP(A56,site_data_desc!$A$2:$M$380,13,0)</f>
        <v>0</v>
      </c>
    </row>
    <row r="57" spans="1:25" x14ac:dyDescent="0.3">
      <c r="A57" t="s">
        <v>2</v>
      </c>
      <c r="B57" s="1">
        <f>VLOOKUP(A57,welfare_data!$A$1:$C$379,2,0)</f>
        <v>1722474.3647700001</v>
      </c>
      <c r="C57" s="1">
        <f>VLOOKUP(A57,welfare_data!$A$1:$C$379,3,0)</f>
        <v>2451621.3613800001</v>
      </c>
      <c r="D57" t="s">
        <v>372</v>
      </c>
      <c r="E57">
        <v>15.146000000000001</v>
      </c>
      <c r="F57">
        <v>55.136000000000003</v>
      </c>
      <c r="G57" t="str">
        <f t="shared" si="0"/>
        <v>1,000,000 - 3,000,000</v>
      </c>
      <c r="H57" t="str">
        <f t="shared" si="1"/>
        <v>1,000,000 - 3,000,000</v>
      </c>
      <c r="I57">
        <f t="shared" si="2"/>
        <v>2</v>
      </c>
      <c r="J57">
        <f t="shared" si="3"/>
        <v>2</v>
      </c>
      <c r="K57">
        <f t="shared" si="4"/>
        <v>1.3160740129524926</v>
      </c>
      <c r="L57">
        <f t="shared" si="5"/>
        <v>1.4142135623730949</v>
      </c>
      <c r="M57">
        <f t="shared" si="6"/>
        <v>1.3160740129524926</v>
      </c>
      <c r="N57">
        <f t="shared" si="7"/>
        <v>1.4142135623730949</v>
      </c>
      <c r="O57">
        <f>VLOOKUP(A57,site_data_desc!$A$2:$M$380,3,0)</f>
        <v>0</v>
      </c>
      <c r="P57">
        <f>VLOOKUP(A57,site_data_desc!$A$2:$M$380,4,0)</f>
        <v>0.16198398999999999</v>
      </c>
      <c r="Q57">
        <f>VLOOKUP(A57,site_data_desc!$A$2:$M$380,5,0)</f>
        <v>75.036300999999995</v>
      </c>
      <c r="R57">
        <f>VLOOKUP(A57,site_data_desc!$A$2:$M$380,6,0)</f>
        <v>77.669403000000003</v>
      </c>
      <c r="S57">
        <f>VLOOKUP(A57,site_data_desc!$A$2:$M$380,7,0)</f>
        <v>1</v>
      </c>
      <c r="T57">
        <f>VLOOKUP(A57,site_data_desc!$A$2:$M$380,8,0)</f>
        <v>4.1829999999999999E-2</v>
      </c>
      <c r="U57">
        <f>VLOOKUP(A57,site_data_desc!$A$2:$M$380,9,0)</f>
        <v>2.01E-2</v>
      </c>
      <c r="V57">
        <f>VLOOKUP(A57,site_data_desc!$A$2:$M$380,10,0)</f>
        <v>1</v>
      </c>
      <c r="W57">
        <f>VLOOKUP(A57,site_data_desc!$A$2:$M$380,11,0)</f>
        <v>0</v>
      </c>
      <c r="X57">
        <f>VLOOKUP(A57,site_data_desc!$A$2:$M$380,12,0)</f>
        <v>0</v>
      </c>
      <c r="Y57">
        <f>VLOOKUP(A57,site_data_desc!$A$2:$M$380,13,0)</f>
        <v>0</v>
      </c>
    </row>
    <row r="58" spans="1:25" x14ac:dyDescent="0.3">
      <c r="A58" t="s">
        <v>62</v>
      </c>
      <c r="B58" s="1">
        <f>VLOOKUP(A58,welfare_data!$A$1:$C$379,2,0)</f>
        <v>7658438.4703799998</v>
      </c>
      <c r="C58" s="1">
        <f>VLOOKUP(A58,welfare_data!$A$1:$C$379,3,0)</f>
        <v>12244810.696</v>
      </c>
      <c r="D58" t="s">
        <v>372</v>
      </c>
      <c r="E58">
        <v>12.592000000000001</v>
      </c>
      <c r="F58">
        <v>55.777000000000001</v>
      </c>
      <c r="G58" t="str">
        <f t="shared" si="0"/>
        <v>3,000,000 - 10,000,000</v>
      </c>
      <c r="H58" t="str">
        <f t="shared" si="1"/>
        <v>10,000,000 - 30,000,000</v>
      </c>
      <c r="I58">
        <f t="shared" si="2"/>
        <v>3</v>
      </c>
      <c r="J58">
        <f t="shared" si="3"/>
        <v>4</v>
      </c>
      <c r="K58">
        <f t="shared" si="4"/>
        <v>1.5098036484771051</v>
      </c>
      <c r="L58">
        <f t="shared" si="5"/>
        <v>1.6817928305074288</v>
      </c>
      <c r="M58">
        <f t="shared" si="6"/>
        <v>1.7320508075688776</v>
      </c>
      <c r="N58">
        <f t="shared" si="7"/>
        <v>1.9999999999999996</v>
      </c>
      <c r="O58">
        <f>VLOOKUP(A58,site_data_desc!$A$2:$M$380,3,0)</f>
        <v>0</v>
      </c>
      <c r="P58">
        <f>VLOOKUP(A58,site_data_desc!$A$2:$M$380,4,0)</f>
        <v>1.2560601</v>
      </c>
      <c r="Q58">
        <f>VLOOKUP(A58,site_data_desc!$A$2:$M$380,5,0)</f>
        <v>1726.16</v>
      </c>
      <c r="R58">
        <f>VLOOKUP(A58,site_data_desc!$A$2:$M$380,6,0)</f>
        <v>3122.5700999999999</v>
      </c>
      <c r="S58">
        <f>VLOOKUP(A58,site_data_desc!$A$2:$M$380,7,0)</f>
        <v>4</v>
      </c>
      <c r="T58">
        <f>VLOOKUP(A58,site_data_desc!$A$2:$M$380,8,0)</f>
        <v>0.89100000000000001</v>
      </c>
      <c r="U58">
        <f>VLOOKUP(A58,site_data_desc!$A$2:$M$380,9,0)</f>
        <v>0.51229999999999998</v>
      </c>
      <c r="V58">
        <f>VLOOKUP(A58,site_data_desc!$A$2:$M$380,10,0)</f>
        <v>0</v>
      </c>
      <c r="W58">
        <f>VLOOKUP(A58,site_data_desc!$A$2:$M$380,11,0)</f>
        <v>0</v>
      </c>
      <c r="X58">
        <f>VLOOKUP(A58,site_data_desc!$A$2:$M$380,12,0)</f>
        <v>0</v>
      </c>
      <c r="Y58">
        <f>VLOOKUP(A58,site_data_desc!$A$2:$M$380,13,0)</f>
        <v>1</v>
      </c>
    </row>
    <row r="59" spans="1:25" x14ac:dyDescent="0.3">
      <c r="A59" t="s">
        <v>63</v>
      </c>
      <c r="B59" s="1">
        <f>VLOOKUP(A59,welfare_data!$A$1:$C$379,2,0)</f>
        <v>4043248.9292199998</v>
      </c>
      <c r="C59" s="1">
        <f>VLOOKUP(A59,welfare_data!$A$1:$C$379,3,0)</f>
        <v>6434507.3493400002</v>
      </c>
      <c r="D59" t="s">
        <v>372</v>
      </c>
      <c r="E59">
        <v>12.5909999999999</v>
      </c>
      <c r="F59">
        <v>55.749000000000002</v>
      </c>
      <c r="G59" t="str">
        <f t="shared" si="0"/>
        <v>3,000,000 - 10,000,000</v>
      </c>
      <c r="H59" t="str">
        <f t="shared" si="1"/>
        <v>3,000,000 - 10,000,000</v>
      </c>
      <c r="I59">
        <f t="shared" si="2"/>
        <v>3</v>
      </c>
      <c r="J59">
        <f t="shared" si="3"/>
        <v>3</v>
      </c>
      <c r="K59">
        <f t="shared" si="4"/>
        <v>1.5098036484771051</v>
      </c>
      <c r="L59">
        <f t="shared" si="5"/>
        <v>1.6817928305074288</v>
      </c>
      <c r="M59">
        <f t="shared" si="6"/>
        <v>1.5098036484771051</v>
      </c>
      <c r="N59">
        <f t="shared" si="7"/>
        <v>1.6817928305074288</v>
      </c>
      <c r="O59">
        <f>VLOOKUP(A59,site_data_desc!$A$2:$M$380,3,0)</f>
        <v>0</v>
      </c>
      <c r="P59">
        <f>VLOOKUP(A59,site_data_desc!$A$2:$M$380,4,0)</f>
        <v>2.47248</v>
      </c>
      <c r="Q59">
        <f>VLOOKUP(A59,site_data_desc!$A$2:$M$380,5,0)</f>
        <v>3997.27</v>
      </c>
      <c r="R59">
        <f>VLOOKUP(A59,site_data_desc!$A$2:$M$380,6,0)</f>
        <v>4157.4301999999998</v>
      </c>
      <c r="S59">
        <f>VLOOKUP(A59,site_data_desc!$A$2:$M$380,7,0)</f>
        <v>4</v>
      </c>
      <c r="T59">
        <f>VLOOKUP(A59,site_data_desc!$A$2:$M$380,8,0)</f>
        <v>0.52344000000000002</v>
      </c>
      <c r="U59">
        <f>VLOOKUP(A59,site_data_desc!$A$2:$M$380,9,0)</f>
        <v>0.52366000000000001</v>
      </c>
      <c r="V59">
        <f>VLOOKUP(A59,site_data_desc!$A$2:$M$380,10,0)</f>
        <v>0</v>
      </c>
      <c r="W59">
        <f>VLOOKUP(A59,site_data_desc!$A$2:$M$380,11,0)</f>
        <v>0</v>
      </c>
      <c r="X59">
        <f>VLOOKUP(A59,site_data_desc!$A$2:$M$380,12,0)</f>
        <v>0</v>
      </c>
      <c r="Y59">
        <f>VLOOKUP(A59,site_data_desc!$A$2:$M$380,13,0)</f>
        <v>1</v>
      </c>
    </row>
    <row r="60" spans="1:25" x14ac:dyDescent="0.3">
      <c r="A60" t="s">
        <v>64</v>
      </c>
      <c r="B60" s="1">
        <f>VLOOKUP(A60,welfare_data!$A$1:$C$379,2,0)</f>
        <v>1178675.8169799999</v>
      </c>
      <c r="C60" s="1">
        <f>VLOOKUP(A60,welfare_data!$A$1:$C$379,3,0)</f>
        <v>1873101.6871499999</v>
      </c>
      <c r="D60" t="s">
        <v>372</v>
      </c>
      <c r="E60">
        <v>12.5879999999999</v>
      </c>
      <c r="F60">
        <v>55.744</v>
      </c>
      <c r="G60" t="str">
        <f t="shared" si="0"/>
        <v>1,000,000 - 3,000,000</v>
      </c>
      <c r="H60" t="str">
        <f t="shared" si="1"/>
        <v>1,000,000 - 3,000,000</v>
      </c>
      <c r="I60">
        <f t="shared" si="2"/>
        <v>2</v>
      </c>
      <c r="J60">
        <f t="shared" si="3"/>
        <v>2</v>
      </c>
      <c r="K60">
        <f t="shared" ref="K60:K121" si="8">(3^(1/8))^I60</f>
        <v>1.3160740129524926</v>
      </c>
      <c r="L60">
        <f t="shared" ref="L60:L121" si="9">(4^(1/8))^I60</f>
        <v>1.4142135623730949</v>
      </c>
      <c r="M60">
        <f t="shared" si="6"/>
        <v>1.3160740129524926</v>
      </c>
      <c r="N60">
        <f t="shared" si="7"/>
        <v>1.4142135623730949</v>
      </c>
      <c r="O60">
        <f>VLOOKUP(A60,site_data_desc!$A$2:$M$380,3,0)</f>
        <v>0</v>
      </c>
      <c r="P60">
        <f>VLOOKUP(A60,site_data_desc!$A$2:$M$380,4,0)</f>
        <v>3.1300400000000002</v>
      </c>
      <c r="Q60">
        <f>VLOOKUP(A60,site_data_desc!$A$2:$M$380,5,0)</f>
        <v>3996.96</v>
      </c>
      <c r="R60">
        <f>VLOOKUP(A60,site_data_desc!$A$2:$M$380,6,0)</f>
        <v>4274.04</v>
      </c>
      <c r="S60">
        <f>VLOOKUP(A60,site_data_desc!$A$2:$M$380,7,0)</f>
        <v>2</v>
      </c>
      <c r="T60">
        <f>VLOOKUP(A60,site_data_desc!$A$2:$M$380,8,0)</f>
        <v>0.23011000000000001</v>
      </c>
      <c r="U60">
        <f>VLOOKUP(A60,site_data_desc!$A$2:$M$380,9,0)</f>
        <v>5.833E-2</v>
      </c>
      <c r="V60">
        <f>VLOOKUP(A60,site_data_desc!$A$2:$M$380,10,0)</f>
        <v>0</v>
      </c>
      <c r="W60">
        <f>VLOOKUP(A60,site_data_desc!$A$2:$M$380,11,0)</f>
        <v>1</v>
      </c>
      <c r="X60">
        <f>VLOOKUP(A60,site_data_desc!$A$2:$M$380,12,0)</f>
        <v>0</v>
      </c>
      <c r="Y60">
        <f>VLOOKUP(A60,site_data_desc!$A$2:$M$380,13,0)</f>
        <v>0</v>
      </c>
    </row>
    <row r="61" spans="1:25" x14ac:dyDescent="0.3">
      <c r="A61" t="s">
        <v>65</v>
      </c>
      <c r="B61" s="1">
        <f>VLOOKUP(A61,welfare_data!$A$1:$C$379,2,0)</f>
        <v>3172688.9559499999</v>
      </c>
      <c r="C61" s="1">
        <f>VLOOKUP(A61,welfare_data!$A$1:$C$379,3,0)</f>
        <v>5038471.3062800001</v>
      </c>
      <c r="D61" t="s">
        <v>372</v>
      </c>
      <c r="E61">
        <v>12.582000000000001</v>
      </c>
      <c r="F61">
        <v>55.732999999999898</v>
      </c>
      <c r="G61" t="str">
        <f t="shared" si="0"/>
        <v>3,000,000 - 10,000,000</v>
      </c>
      <c r="H61" t="str">
        <f t="shared" si="1"/>
        <v>3,000,000 - 10,000,000</v>
      </c>
      <c r="I61">
        <f t="shared" si="2"/>
        <v>3</v>
      </c>
      <c r="J61">
        <f t="shared" si="3"/>
        <v>3</v>
      </c>
      <c r="K61">
        <f t="shared" si="8"/>
        <v>1.5098036484771051</v>
      </c>
      <c r="L61">
        <f t="shared" si="9"/>
        <v>1.6817928305074288</v>
      </c>
      <c r="M61">
        <f t="shared" si="6"/>
        <v>1.5098036484771051</v>
      </c>
      <c r="N61">
        <f t="shared" si="7"/>
        <v>1.6817928305074288</v>
      </c>
      <c r="O61">
        <f>VLOOKUP(A61,site_data_desc!$A$2:$M$380,3,0)</f>
        <v>0</v>
      </c>
      <c r="P61">
        <f>VLOOKUP(A61,site_data_desc!$A$2:$M$380,4,0)</f>
        <v>4.3691499</v>
      </c>
      <c r="Q61">
        <f>VLOOKUP(A61,site_data_desc!$A$2:$M$380,5,0)</f>
        <v>5945.1602000000003</v>
      </c>
      <c r="R61">
        <f>VLOOKUP(A61,site_data_desc!$A$2:$M$380,6,0)</f>
        <v>4323.1602000000003</v>
      </c>
      <c r="S61">
        <f>VLOOKUP(A61,site_data_desc!$A$2:$M$380,7,0)</f>
        <v>2</v>
      </c>
      <c r="T61">
        <f>VLOOKUP(A61,site_data_desc!$A$2:$M$380,8,0)</f>
        <v>0.18890000000000001</v>
      </c>
      <c r="U61">
        <f>VLOOKUP(A61,site_data_desc!$A$2:$M$380,9,0)</f>
        <v>4.7399999999999998E-2</v>
      </c>
      <c r="V61">
        <f>VLOOKUP(A61,site_data_desc!$A$2:$M$380,10,0)</f>
        <v>0</v>
      </c>
      <c r="W61">
        <f>VLOOKUP(A61,site_data_desc!$A$2:$M$380,11,0)</f>
        <v>1</v>
      </c>
      <c r="X61">
        <f>VLOOKUP(A61,site_data_desc!$A$2:$M$380,12,0)</f>
        <v>0</v>
      </c>
      <c r="Y61">
        <f>VLOOKUP(A61,site_data_desc!$A$2:$M$380,13,0)</f>
        <v>0</v>
      </c>
    </row>
    <row r="62" spans="1:25" x14ac:dyDescent="0.3">
      <c r="A62" t="s">
        <v>66</v>
      </c>
      <c r="B62" s="1">
        <f>VLOOKUP(A62,welfare_data!$A$1:$C$379,2,0)</f>
        <v>767819.29620700004</v>
      </c>
      <c r="C62" s="1">
        <f>VLOOKUP(A62,welfare_data!$A$1:$C$379,3,0)</f>
        <v>1216299.39469</v>
      </c>
      <c r="D62" t="s">
        <v>372</v>
      </c>
      <c r="E62">
        <v>12.504</v>
      </c>
      <c r="F62">
        <v>55.63</v>
      </c>
      <c r="G62" t="str">
        <f t="shared" si="0"/>
        <v>&lt; 1 million</v>
      </c>
      <c r="H62" t="str">
        <f t="shared" si="1"/>
        <v>1,000,000 - 3,000,000</v>
      </c>
      <c r="I62">
        <f t="shared" si="2"/>
        <v>1</v>
      </c>
      <c r="J62">
        <f t="shared" si="3"/>
        <v>2</v>
      </c>
      <c r="K62">
        <f t="shared" si="8"/>
        <v>1.1472026904398771</v>
      </c>
      <c r="L62">
        <f t="shared" si="9"/>
        <v>1.189207115002721</v>
      </c>
      <c r="M62">
        <f t="shared" si="6"/>
        <v>1.3160740129524926</v>
      </c>
      <c r="N62">
        <f t="shared" si="7"/>
        <v>1.4142135623730949</v>
      </c>
      <c r="O62">
        <f>VLOOKUP(A62,site_data_desc!$A$2:$M$380,3,0)</f>
        <v>0</v>
      </c>
      <c r="P62">
        <f>VLOOKUP(A62,site_data_desc!$A$2:$M$380,4,0)</f>
        <v>1.5195600999999999</v>
      </c>
      <c r="Q62">
        <f>VLOOKUP(A62,site_data_desc!$A$2:$M$380,5,0)</f>
        <v>2369.2600000000002</v>
      </c>
      <c r="R62">
        <f>VLOOKUP(A62,site_data_desc!$A$2:$M$380,6,0)</f>
        <v>3294.6298999999999</v>
      </c>
      <c r="S62">
        <f>VLOOKUP(A62,site_data_desc!$A$2:$M$380,7,0)</f>
        <v>2</v>
      </c>
      <c r="T62">
        <f>VLOOKUP(A62,site_data_desc!$A$2:$M$380,8,0)</f>
        <v>0.42980000000000002</v>
      </c>
      <c r="U62">
        <f>VLOOKUP(A62,site_data_desc!$A$2:$M$380,9,0)</f>
        <v>0.187</v>
      </c>
      <c r="V62">
        <f>VLOOKUP(A62,site_data_desc!$A$2:$M$380,10,0)</f>
        <v>0</v>
      </c>
      <c r="W62">
        <f>VLOOKUP(A62,site_data_desc!$A$2:$M$380,11,0)</f>
        <v>1</v>
      </c>
      <c r="X62">
        <f>VLOOKUP(A62,site_data_desc!$A$2:$M$380,12,0)</f>
        <v>0</v>
      </c>
      <c r="Y62">
        <f>VLOOKUP(A62,site_data_desc!$A$2:$M$380,13,0)</f>
        <v>0</v>
      </c>
    </row>
    <row r="63" spans="1:25" x14ac:dyDescent="0.3">
      <c r="A63" t="s">
        <v>107</v>
      </c>
      <c r="B63" s="1">
        <f>VLOOKUP(A63,welfare_data!$A$1:$C$379,2,0)</f>
        <v>90733.275045600007</v>
      </c>
      <c r="C63" s="1">
        <f>VLOOKUP(A63,welfare_data!$A$1:$C$379,3,0)</f>
        <v>158922.32609300001</v>
      </c>
      <c r="D63" t="s">
        <v>372</v>
      </c>
      <c r="E63">
        <v>11.477</v>
      </c>
      <c r="F63">
        <v>54.841000000000001</v>
      </c>
      <c r="G63" t="str">
        <f t="shared" si="0"/>
        <v>&lt; 1 million</v>
      </c>
      <c r="H63" t="str">
        <f t="shared" si="1"/>
        <v>&lt; 1 million</v>
      </c>
      <c r="I63">
        <f t="shared" si="2"/>
        <v>1</v>
      </c>
      <c r="J63">
        <f t="shared" si="3"/>
        <v>1</v>
      </c>
      <c r="K63">
        <f t="shared" si="8"/>
        <v>1.1472026904398771</v>
      </c>
      <c r="L63">
        <f t="shared" si="9"/>
        <v>1.189207115002721</v>
      </c>
      <c r="M63">
        <f t="shared" si="6"/>
        <v>1.1472026904398771</v>
      </c>
      <c r="N63">
        <f t="shared" si="7"/>
        <v>1.189207115002721</v>
      </c>
      <c r="O63">
        <f>VLOOKUP(A63,site_data_desc!$A$2:$M$380,3,0)</f>
        <v>0</v>
      </c>
      <c r="P63">
        <f>VLOOKUP(A63,site_data_desc!$A$2:$M$380,4,0)</f>
        <v>8.0128699999999997E-2</v>
      </c>
      <c r="Q63">
        <f>VLOOKUP(A63,site_data_desc!$A$2:$M$380,5,0)</f>
        <v>51.441299000000001</v>
      </c>
      <c r="R63">
        <f>VLOOKUP(A63,site_data_desc!$A$2:$M$380,6,0)</f>
        <v>63.562899999999999</v>
      </c>
      <c r="S63">
        <f>VLOOKUP(A63,site_data_desc!$A$2:$M$380,7,0)</f>
        <v>2</v>
      </c>
      <c r="T63">
        <f>VLOOKUP(A63,site_data_desc!$A$2:$M$380,8,0)</f>
        <v>6.8760000000000002E-2</v>
      </c>
      <c r="U63">
        <f>VLOOKUP(A63,site_data_desc!$A$2:$M$380,9,0)</f>
        <v>4.2189999999999998E-2</v>
      </c>
      <c r="V63">
        <f>VLOOKUP(A63,site_data_desc!$A$2:$M$380,10,0)</f>
        <v>0</v>
      </c>
      <c r="W63">
        <f>VLOOKUP(A63,site_data_desc!$A$2:$M$380,11,0)</f>
        <v>1</v>
      </c>
      <c r="X63">
        <f>VLOOKUP(A63,site_data_desc!$A$2:$M$380,12,0)</f>
        <v>0</v>
      </c>
      <c r="Y63">
        <f>VLOOKUP(A63,site_data_desc!$A$2:$M$380,13,0)</f>
        <v>0</v>
      </c>
    </row>
    <row r="64" spans="1:25" x14ac:dyDescent="0.3">
      <c r="A64" t="s">
        <v>81</v>
      </c>
      <c r="B64" s="1">
        <f>VLOOKUP(A64,welfare_data!$A$1:$C$379,2,0)</f>
        <v>1943829.4547999999</v>
      </c>
      <c r="C64" s="1">
        <f>VLOOKUP(A64,welfare_data!$A$1:$C$379,3,0)</f>
        <v>2769619.7484499998</v>
      </c>
      <c r="D64" t="s">
        <v>372</v>
      </c>
      <c r="E64">
        <v>14.983000000000001</v>
      </c>
      <c r="F64">
        <v>55.201000000000001</v>
      </c>
      <c r="G64" t="str">
        <f t="shared" si="0"/>
        <v>1,000,000 - 3,000,000</v>
      </c>
      <c r="H64" t="str">
        <f t="shared" si="1"/>
        <v>1,000,000 - 3,000,000</v>
      </c>
      <c r="I64">
        <f t="shared" si="2"/>
        <v>2</v>
      </c>
      <c r="J64">
        <f t="shared" si="3"/>
        <v>2</v>
      </c>
      <c r="K64">
        <f t="shared" si="8"/>
        <v>1.3160740129524926</v>
      </c>
      <c r="L64">
        <f t="shared" si="9"/>
        <v>1.4142135623730949</v>
      </c>
      <c r="M64">
        <f t="shared" si="6"/>
        <v>1.3160740129524926</v>
      </c>
      <c r="N64">
        <f t="shared" si="7"/>
        <v>1.4142135623730949</v>
      </c>
      <c r="O64">
        <f>VLOOKUP(A64,site_data_desc!$A$2:$M$380,3,0)</f>
        <v>0</v>
      </c>
      <c r="P64">
        <f>VLOOKUP(A64,site_data_desc!$A$2:$M$380,4,0)</f>
        <v>9.9281700000000001E-2</v>
      </c>
      <c r="Q64">
        <f>VLOOKUP(A64,site_data_desc!$A$2:$M$380,5,0)</f>
        <v>59.053500999999997</v>
      </c>
      <c r="R64">
        <f>VLOOKUP(A64,site_data_desc!$A$2:$M$380,6,0)</f>
        <v>36.767600999999999</v>
      </c>
      <c r="S64">
        <f>VLOOKUP(A64,site_data_desc!$A$2:$M$380,7,0)</f>
        <v>1</v>
      </c>
      <c r="T64">
        <f>VLOOKUP(A64,site_data_desc!$A$2:$M$380,8,0)</f>
        <v>1.7999999999999999E-2</v>
      </c>
      <c r="U64">
        <f>VLOOKUP(A64,site_data_desc!$A$2:$M$380,9,0)</f>
        <v>1.6999999999999999E-3</v>
      </c>
      <c r="V64">
        <f>VLOOKUP(A64,site_data_desc!$A$2:$M$380,10,0)</f>
        <v>1</v>
      </c>
      <c r="W64">
        <f>VLOOKUP(A64,site_data_desc!$A$2:$M$380,11,0)</f>
        <v>0</v>
      </c>
      <c r="X64">
        <f>VLOOKUP(A64,site_data_desc!$A$2:$M$380,12,0)</f>
        <v>0</v>
      </c>
      <c r="Y64">
        <f>VLOOKUP(A64,site_data_desc!$A$2:$M$380,13,0)</f>
        <v>0</v>
      </c>
    </row>
    <row r="65" spans="1:25" x14ac:dyDescent="0.3">
      <c r="A65" t="s">
        <v>82</v>
      </c>
      <c r="B65" s="1">
        <f>VLOOKUP(A65,welfare_data!$A$1:$C$379,2,0)</f>
        <v>115099.010028</v>
      </c>
      <c r="C65" s="1">
        <f>VLOOKUP(A65,welfare_data!$A$1:$C$379,3,0)</f>
        <v>165134.62725600001</v>
      </c>
      <c r="D65" t="s">
        <v>372</v>
      </c>
      <c r="E65">
        <v>14.807</v>
      </c>
      <c r="F65">
        <v>55.273000000000003</v>
      </c>
      <c r="G65" t="str">
        <f t="shared" si="0"/>
        <v>&lt; 1 million</v>
      </c>
      <c r="H65" t="str">
        <f t="shared" si="1"/>
        <v>&lt; 1 million</v>
      </c>
      <c r="I65">
        <f t="shared" si="2"/>
        <v>1</v>
      </c>
      <c r="J65">
        <f t="shared" si="3"/>
        <v>1</v>
      </c>
      <c r="K65">
        <f t="shared" si="8"/>
        <v>1.1472026904398771</v>
      </c>
      <c r="L65">
        <f t="shared" si="9"/>
        <v>1.189207115002721</v>
      </c>
      <c r="M65">
        <f t="shared" si="6"/>
        <v>1.1472026904398771</v>
      </c>
      <c r="N65">
        <f t="shared" si="7"/>
        <v>1.189207115002721</v>
      </c>
      <c r="O65">
        <f>VLOOKUP(A65,site_data_desc!$A$2:$M$380,3,0)</f>
        <v>0</v>
      </c>
      <c r="P65">
        <f>VLOOKUP(A65,site_data_desc!$A$2:$M$380,4,0)</f>
        <v>0.13735000999999999</v>
      </c>
      <c r="Q65">
        <f>VLOOKUP(A65,site_data_desc!$A$2:$M$380,5,0)</f>
        <v>74.732803000000004</v>
      </c>
      <c r="R65">
        <f>VLOOKUP(A65,site_data_desc!$A$2:$M$380,6,0)</f>
        <v>50.302799</v>
      </c>
      <c r="S65">
        <f>VLOOKUP(A65,site_data_desc!$A$2:$M$380,7,0)</f>
        <v>1</v>
      </c>
      <c r="T65">
        <f>VLOOKUP(A65,site_data_desc!$A$2:$M$380,8,0)</f>
        <v>3.1E-2</v>
      </c>
      <c r="U65">
        <f>VLOOKUP(A65,site_data_desc!$A$2:$M$380,9,0)</f>
        <v>4.7999999999999996E-3</v>
      </c>
      <c r="V65">
        <f>VLOOKUP(A65,site_data_desc!$A$2:$M$380,10,0)</f>
        <v>1</v>
      </c>
      <c r="W65">
        <f>VLOOKUP(A65,site_data_desc!$A$2:$M$380,11,0)</f>
        <v>0</v>
      </c>
      <c r="X65">
        <f>VLOOKUP(A65,site_data_desc!$A$2:$M$380,12,0)</f>
        <v>0</v>
      </c>
      <c r="Y65">
        <f>VLOOKUP(A65,site_data_desc!$A$2:$M$380,13,0)</f>
        <v>0</v>
      </c>
    </row>
    <row r="66" spans="1:25" x14ac:dyDescent="0.3">
      <c r="A66" t="s">
        <v>83</v>
      </c>
      <c r="B66" s="1">
        <f>VLOOKUP(A66,welfare_data!$A$1:$C$379,2,0)</f>
        <v>559767.13291199994</v>
      </c>
      <c r="C66" s="1">
        <f>VLOOKUP(A66,welfare_data!$A$1:$C$379,3,0)</f>
        <v>804924.06258699996</v>
      </c>
      <c r="D66" t="s">
        <v>372</v>
      </c>
      <c r="E66">
        <v>14.778</v>
      </c>
      <c r="F66">
        <v>55.290999999999897</v>
      </c>
      <c r="G66" t="str">
        <f t="shared" si="0"/>
        <v>&lt; 1 million</v>
      </c>
      <c r="H66" t="str">
        <f t="shared" si="1"/>
        <v>&lt; 1 million</v>
      </c>
      <c r="I66">
        <f t="shared" si="2"/>
        <v>1</v>
      </c>
      <c r="J66">
        <f t="shared" si="3"/>
        <v>1</v>
      </c>
      <c r="K66">
        <f t="shared" si="8"/>
        <v>1.1472026904398771</v>
      </c>
      <c r="L66">
        <f t="shared" si="9"/>
        <v>1.189207115002721</v>
      </c>
      <c r="M66">
        <f t="shared" si="6"/>
        <v>1.1472026904398771</v>
      </c>
      <c r="N66">
        <f t="shared" si="7"/>
        <v>1.189207115002721</v>
      </c>
      <c r="O66">
        <f>VLOOKUP(A66,site_data_desc!$A$2:$M$380,3,0)</f>
        <v>0</v>
      </c>
      <c r="P66">
        <f>VLOOKUP(A66,site_data_desc!$A$2:$M$380,4,0)</f>
        <v>0.14950101000000002</v>
      </c>
      <c r="Q66">
        <f>VLOOKUP(A66,site_data_desc!$A$2:$M$380,5,0)</f>
        <v>111.06</v>
      </c>
      <c r="R66">
        <f>VLOOKUP(A66,site_data_desc!$A$2:$M$380,6,0)</f>
        <v>59.0336</v>
      </c>
      <c r="S66">
        <f>VLOOKUP(A66,site_data_desc!$A$2:$M$380,7,0)</f>
        <v>1</v>
      </c>
      <c r="T66">
        <f>VLOOKUP(A66,site_data_desc!$A$2:$M$380,8,0)</f>
        <v>4.2000000000000003E-2</v>
      </c>
      <c r="U66">
        <f>VLOOKUP(A66,site_data_desc!$A$2:$M$380,9,0)</f>
        <v>5.4000000000000003E-3</v>
      </c>
      <c r="V66">
        <f>VLOOKUP(A66,site_data_desc!$A$2:$M$380,10,0)</f>
        <v>1</v>
      </c>
      <c r="W66">
        <f>VLOOKUP(A66,site_data_desc!$A$2:$M$380,11,0)</f>
        <v>0</v>
      </c>
      <c r="X66">
        <f>VLOOKUP(A66,site_data_desc!$A$2:$M$380,12,0)</f>
        <v>0</v>
      </c>
      <c r="Y66">
        <f>VLOOKUP(A66,site_data_desc!$A$2:$M$380,13,0)</f>
        <v>0</v>
      </c>
    </row>
    <row r="67" spans="1:25" x14ac:dyDescent="0.3">
      <c r="A67" t="s">
        <v>84</v>
      </c>
      <c r="B67" s="1">
        <f>VLOOKUP(A67,welfare_data!$A$1:$C$379,2,0)</f>
        <v>106935.55548700001</v>
      </c>
      <c r="C67" s="1">
        <f>VLOOKUP(A67,welfare_data!$A$1:$C$379,3,0)</f>
        <v>152212.61562299999</v>
      </c>
      <c r="D67" t="s">
        <v>372</v>
      </c>
      <c r="E67">
        <v>15.113</v>
      </c>
      <c r="F67">
        <v>55.033000000000001</v>
      </c>
      <c r="G67" t="str">
        <f t="shared" ref="G67:G130" si="10">IF(B67&lt;=1000000,"&lt; 1 million",IF(B67&lt;=3000000,"1,000,000 - 3,000,000",IF(B67&lt;=10000000,"3,000,000 - 10,000,000",IF(B67&lt;=30000000,"10,000,000 - 30,000,000",IF(B67&lt;=70000000,"30,000,000 - 70,000,000",IF(B67&lt;=150000000,"70,000,000 - 150,000,000",IF(B67&lt;=400000000,"150,000,000 - 400,000,000","&gt; 400 million")))))))</f>
        <v>&lt; 1 million</v>
      </c>
      <c r="H67" t="str">
        <f t="shared" ref="H67:H130" si="11">IF(C67&lt;=1000000,"&lt; 1 million",IF(C67&lt;=3000000,"1,000,000 - 3,000,000",IF(C67&lt;=10000000,"3,000,000 - 10,000,000",IF(C67&lt;=30000000,"10,000,000 - 30,000,000",IF(C67&lt;=70000000,"30,000,000 - 70,000,000",IF(C67&lt;=150000000,"70,000,000 - 150,000,000",IF(C67&lt;=400000000,"150,000,000 - 400,000,000","&gt; 400 million")))))))</f>
        <v>&lt; 1 million</v>
      </c>
      <c r="I67">
        <f t="shared" ref="I67:I130" si="12">IF(B67&lt;=1000000,1,IF(B67&lt;=3000000,2,IF(B67&lt;=10000000,3,IF(B67&lt;=30000000,4,IF(B67&lt;=70000000,5,IF(B67&lt;=150000000,6,IF(B67&lt;=400000000,7,8)))))))</f>
        <v>1</v>
      </c>
      <c r="J67">
        <f t="shared" ref="J67:J130" si="13">IF(C67&lt;=1000000,1,IF(C67&lt;=3000000,2,IF(C67&lt;=10000000,3,IF(C67&lt;=30000000,4,IF(C67&lt;=70000000,5,IF(C67&lt;=150000000,6,IF(C67&lt;=400000000,7,8)))))))</f>
        <v>1</v>
      </c>
      <c r="K67">
        <f t="shared" si="8"/>
        <v>1.1472026904398771</v>
      </c>
      <c r="L67">
        <f t="shared" si="9"/>
        <v>1.189207115002721</v>
      </c>
      <c r="M67">
        <f t="shared" ref="M67:M130" si="14">(3^(1/8))^J67</f>
        <v>1.1472026904398771</v>
      </c>
      <c r="N67">
        <f t="shared" ref="N67:N130" si="15">(4^(1/8))^J67</f>
        <v>1.189207115002721</v>
      </c>
      <c r="O67">
        <f>VLOOKUP(A67,site_data_desc!$A$2:$M$380,3,0)</f>
        <v>0</v>
      </c>
      <c r="P67">
        <f>VLOOKUP(A67,site_data_desc!$A$2:$M$380,4,0)</f>
        <v>9.8000800999999998E-2</v>
      </c>
      <c r="Q67">
        <f>VLOOKUP(A67,site_data_desc!$A$2:$M$380,5,0)</f>
        <v>102.086</v>
      </c>
      <c r="R67">
        <f>VLOOKUP(A67,site_data_desc!$A$2:$M$380,6,0)</f>
        <v>59.527400999999998</v>
      </c>
      <c r="S67">
        <f>VLOOKUP(A67,site_data_desc!$A$2:$M$380,7,0)</f>
        <v>1</v>
      </c>
      <c r="T67">
        <f>VLOOKUP(A67,site_data_desc!$A$2:$M$380,8,0)</f>
        <v>3.9E-2</v>
      </c>
      <c r="U67">
        <f>VLOOKUP(A67,site_data_desc!$A$2:$M$380,9,0)</f>
        <v>5.0000000000000001E-3</v>
      </c>
      <c r="V67">
        <f>VLOOKUP(A67,site_data_desc!$A$2:$M$380,10,0)</f>
        <v>1</v>
      </c>
      <c r="W67">
        <f>VLOOKUP(A67,site_data_desc!$A$2:$M$380,11,0)</f>
        <v>0</v>
      </c>
      <c r="X67">
        <f>VLOOKUP(A67,site_data_desc!$A$2:$M$380,12,0)</f>
        <v>0</v>
      </c>
      <c r="Y67">
        <f>VLOOKUP(A67,site_data_desc!$A$2:$M$380,13,0)</f>
        <v>0</v>
      </c>
    </row>
    <row r="68" spans="1:25" x14ac:dyDescent="0.3">
      <c r="A68" t="s">
        <v>119</v>
      </c>
      <c r="B68" s="1">
        <f>VLOOKUP(A68,welfare_data!$A$1:$C$379,2,0)</f>
        <v>2047124.81</v>
      </c>
      <c r="C68" s="1">
        <f>VLOOKUP(A68,welfare_data!$A$1:$C$379,3,0)</f>
        <v>3292335.4860399999</v>
      </c>
      <c r="D68" t="s">
        <v>372</v>
      </c>
      <c r="E68">
        <v>12.474</v>
      </c>
      <c r="F68">
        <v>54.951000000000001</v>
      </c>
      <c r="G68" t="str">
        <f t="shared" si="10"/>
        <v>1,000,000 - 3,000,000</v>
      </c>
      <c r="H68" t="str">
        <f t="shared" si="11"/>
        <v>3,000,000 - 10,000,000</v>
      </c>
      <c r="I68">
        <f t="shared" si="12"/>
        <v>2</v>
      </c>
      <c r="J68">
        <f t="shared" si="13"/>
        <v>3</v>
      </c>
      <c r="K68">
        <f t="shared" si="8"/>
        <v>1.3160740129524926</v>
      </c>
      <c r="L68">
        <f t="shared" si="9"/>
        <v>1.4142135623730949</v>
      </c>
      <c r="M68">
        <f t="shared" si="14"/>
        <v>1.5098036484771051</v>
      </c>
      <c r="N68">
        <f t="shared" si="15"/>
        <v>1.6817928305074288</v>
      </c>
      <c r="O68">
        <f>VLOOKUP(A68,site_data_desc!$A$2:$M$380,3,0)</f>
        <v>0</v>
      </c>
      <c r="P68">
        <f>VLOOKUP(A68,site_data_desc!$A$2:$M$380,4,0)</f>
        <v>3.5381802000000004E-2</v>
      </c>
      <c r="Q68">
        <f>VLOOKUP(A68,site_data_desc!$A$2:$M$380,5,0)</f>
        <v>44.303600000000003</v>
      </c>
      <c r="R68">
        <f>VLOOKUP(A68,site_data_desc!$A$2:$M$380,6,0)</f>
        <v>30.546600000000002</v>
      </c>
      <c r="S68">
        <f>VLOOKUP(A68,site_data_desc!$A$2:$M$380,7,0)</f>
        <v>1</v>
      </c>
      <c r="T68">
        <f>VLOOKUP(A68,site_data_desc!$A$2:$M$380,8,0)</f>
        <v>7.5200000000000003E-2</v>
      </c>
      <c r="U68">
        <f>VLOOKUP(A68,site_data_desc!$A$2:$M$380,9,0)</f>
        <v>2.4199999999999999E-2</v>
      </c>
      <c r="V68">
        <f>VLOOKUP(A68,site_data_desc!$A$2:$M$380,10,0)</f>
        <v>1</v>
      </c>
      <c r="W68">
        <f>VLOOKUP(A68,site_data_desc!$A$2:$M$380,11,0)</f>
        <v>0</v>
      </c>
      <c r="X68">
        <f>VLOOKUP(A68,site_data_desc!$A$2:$M$380,12,0)</f>
        <v>0</v>
      </c>
      <c r="Y68">
        <f>VLOOKUP(A68,site_data_desc!$A$2:$M$380,13,0)</f>
        <v>0</v>
      </c>
    </row>
    <row r="69" spans="1:25" x14ac:dyDescent="0.3">
      <c r="A69" t="s">
        <v>73</v>
      </c>
      <c r="B69" s="1">
        <f>VLOOKUP(A69,welfare_data!$A$1:$C$379,2,0)</f>
        <v>736291.02385799994</v>
      </c>
      <c r="C69" s="1">
        <f>VLOOKUP(A69,welfare_data!$A$1:$C$379,3,0)</f>
        <v>1184900.18453</v>
      </c>
      <c r="D69" t="s">
        <v>372</v>
      </c>
      <c r="E69">
        <v>12.5749999999999</v>
      </c>
      <c r="F69">
        <v>55.829999999999899</v>
      </c>
      <c r="G69" t="str">
        <f t="shared" si="10"/>
        <v>&lt; 1 million</v>
      </c>
      <c r="H69" t="str">
        <f t="shared" si="11"/>
        <v>1,000,000 - 3,000,000</v>
      </c>
      <c r="I69">
        <f t="shared" si="12"/>
        <v>1</v>
      </c>
      <c r="J69">
        <f t="shared" si="13"/>
        <v>2</v>
      </c>
      <c r="K69">
        <f t="shared" si="8"/>
        <v>1.1472026904398771</v>
      </c>
      <c r="L69">
        <f t="shared" si="9"/>
        <v>1.189207115002721</v>
      </c>
      <c r="M69">
        <f t="shared" si="14"/>
        <v>1.3160740129524926</v>
      </c>
      <c r="N69">
        <f t="shared" si="15"/>
        <v>1.4142135623730949</v>
      </c>
      <c r="O69">
        <f>VLOOKUP(A69,site_data_desc!$A$2:$M$380,3,0)</f>
        <v>0</v>
      </c>
      <c r="P69">
        <f>VLOOKUP(A69,site_data_desc!$A$2:$M$380,4,0)</f>
        <v>0.68678998000000002</v>
      </c>
      <c r="Q69">
        <f>VLOOKUP(A69,site_data_desc!$A$2:$M$380,5,0)</f>
        <v>775.34802000000002</v>
      </c>
      <c r="R69">
        <f>VLOOKUP(A69,site_data_desc!$A$2:$M$380,6,0)</f>
        <v>1155.25</v>
      </c>
      <c r="S69">
        <f>VLOOKUP(A69,site_data_desc!$A$2:$M$380,7,0)</f>
        <v>2</v>
      </c>
      <c r="T69">
        <f>VLOOKUP(A69,site_data_desc!$A$2:$M$380,8,0)</f>
        <v>0.03</v>
      </c>
      <c r="U69">
        <f>VLOOKUP(A69,site_data_desc!$A$2:$M$380,9,0)</f>
        <v>2.9870000000000001E-2</v>
      </c>
      <c r="V69">
        <f>VLOOKUP(A69,site_data_desc!$A$2:$M$380,10,0)</f>
        <v>0</v>
      </c>
      <c r="W69">
        <f>VLOOKUP(A69,site_data_desc!$A$2:$M$380,11,0)</f>
        <v>1</v>
      </c>
      <c r="X69">
        <f>VLOOKUP(A69,site_data_desc!$A$2:$M$380,12,0)</f>
        <v>0</v>
      </c>
      <c r="Y69">
        <f>VLOOKUP(A69,site_data_desc!$A$2:$M$380,13,0)</f>
        <v>0</v>
      </c>
    </row>
    <row r="70" spans="1:25" x14ac:dyDescent="0.3">
      <c r="A70" t="s">
        <v>67</v>
      </c>
      <c r="B70" s="1">
        <f>VLOOKUP(A70,welfare_data!$A$1:$C$379,2,0)</f>
        <v>3017177.3122899998</v>
      </c>
      <c r="C70" s="1">
        <f>VLOOKUP(A70,welfare_data!$A$1:$C$379,3,0)</f>
        <v>4987482.8684299998</v>
      </c>
      <c r="D70" t="s">
        <v>372</v>
      </c>
      <c r="E70">
        <v>12.538</v>
      </c>
      <c r="F70">
        <v>55.957000000000001</v>
      </c>
      <c r="G70" t="str">
        <f t="shared" si="10"/>
        <v>3,000,000 - 10,000,000</v>
      </c>
      <c r="H70" t="str">
        <f t="shared" si="11"/>
        <v>3,000,000 - 10,000,000</v>
      </c>
      <c r="I70">
        <f t="shared" si="12"/>
        <v>3</v>
      </c>
      <c r="J70">
        <f t="shared" si="13"/>
        <v>3</v>
      </c>
      <c r="K70">
        <f t="shared" si="8"/>
        <v>1.5098036484771051</v>
      </c>
      <c r="L70">
        <f t="shared" si="9"/>
        <v>1.6817928305074288</v>
      </c>
      <c r="M70">
        <f t="shared" si="14"/>
        <v>1.5098036484771051</v>
      </c>
      <c r="N70">
        <f t="shared" si="15"/>
        <v>1.6817928305074288</v>
      </c>
      <c r="O70">
        <f>VLOOKUP(A70,site_data_desc!$A$2:$M$380,3,0)</f>
        <v>0</v>
      </c>
      <c r="P70">
        <f>VLOOKUP(A70,site_data_desc!$A$2:$M$380,4,0)</f>
        <v>0.59970897999999995</v>
      </c>
      <c r="Q70">
        <f>VLOOKUP(A70,site_data_desc!$A$2:$M$380,5,0)</f>
        <v>647.04796999999996</v>
      </c>
      <c r="R70">
        <f>VLOOKUP(A70,site_data_desc!$A$2:$M$380,6,0)</f>
        <v>599.49901999999997</v>
      </c>
      <c r="S70">
        <f>VLOOKUP(A70,site_data_desc!$A$2:$M$380,7,0)</f>
        <v>1</v>
      </c>
      <c r="T70">
        <f>VLOOKUP(A70,site_data_desc!$A$2:$M$380,8,0)</f>
        <v>6.0599999999999994E-3</v>
      </c>
      <c r="U70">
        <f>VLOOKUP(A70,site_data_desc!$A$2:$M$380,9,0)</f>
        <v>5.0499999999999998E-3</v>
      </c>
      <c r="V70">
        <f>VLOOKUP(A70,site_data_desc!$A$2:$M$380,10,0)</f>
        <v>1</v>
      </c>
      <c r="W70">
        <f>VLOOKUP(A70,site_data_desc!$A$2:$M$380,11,0)</f>
        <v>0</v>
      </c>
      <c r="X70">
        <f>VLOOKUP(A70,site_data_desc!$A$2:$M$380,12,0)</f>
        <v>0</v>
      </c>
      <c r="Y70">
        <f>VLOOKUP(A70,site_data_desc!$A$2:$M$380,13,0)</f>
        <v>0</v>
      </c>
    </row>
    <row r="71" spans="1:25" x14ac:dyDescent="0.3">
      <c r="A71" t="s">
        <v>68</v>
      </c>
      <c r="B71" s="1">
        <f>VLOOKUP(A71,welfare_data!$A$1:$C$379,2,0)</f>
        <v>1179259.57384</v>
      </c>
      <c r="C71" s="1">
        <f>VLOOKUP(A71,welfare_data!$A$1:$C$379,3,0)</f>
        <v>1945039.44998</v>
      </c>
      <c r="D71" t="s">
        <v>372</v>
      </c>
      <c r="E71">
        <v>12.532</v>
      </c>
      <c r="F71">
        <v>55.95</v>
      </c>
      <c r="G71" t="str">
        <f t="shared" si="10"/>
        <v>1,000,000 - 3,000,000</v>
      </c>
      <c r="H71" t="str">
        <f t="shared" si="11"/>
        <v>1,000,000 - 3,000,000</v>
      </c>
      <c r="I71">
        <f t="shared" si="12"/>
        <v>2</v>
      </c>
      <c r="J71">
        <f t="shared" si="13"/>
        <v>2</v>
      </c>
      <c r="K71">
        <f t="shared" si="8"/>
        <v>1.3160740129524926</v>
      </c>
      <c r="L71">
        <f t="shared" si="9"/>
        <v>1.4142135623730949</v>
      </c>
      <c r="M71">
        <f t="shared" si="14"/>
        <v>1.3160740129524926</v>
      </c>
      <c r="N71">
        <f t="shared" si="15"/>
        <v>1.4142135623730949</v>
      </c>
      <c r="O71">
        <f>VLOOKUP(A71,site_data_desc!$A$2:$M$380,3,0)</f>
        <v>0</v>
      </c>
      <c r="P71">
        <f>VLOOKUP(A71,site_data_desc!$A$2:$M$380,4,0)</f>
        <v>0.76559002999999992</v>
      </c>
      <c r="Q71">
        <f>VLOOKUP(A71,site_data_desc!$A$2:$M$380,5,0)</f>
        <v>585.48297000000002</v>
      </c>
      <c r="R71">
        <f>VLOOKUP(A71,site_data_desc!$A$2:$M$380,6,0)</f>
        <v>542.96600000000001</v>
      </c>
      <c r="S71">
        <f>VLOOKUP(A71,site_data_desc!$A$2:$M$380,7,0)</f>
        <v>1</v>
      </c>
      <c r="T71">
        <f>VLOOKUP(A71,site_data_desc!$A$2:$M$380,8,0)</f>
        <v>0.1232</v>
      </c>
      <c r="U71">
        <f>VLOOKUP(A71,site_data_desc!$A$2:$M$380,9,0)</f>
        <v>0.01</v>
      </c>
      <c r="V71">
        <f>VLOOKUP(A71,site_data_desc!$A$2:$M$380,10,0)</f>
        <v>1</v>
      </c>
      <c r="W71">
        <f>VLOOKUP(A71,site_data_desc!$A$2:$M$380,11,0)</f>
        <v>0</v>
      </c>
      <c r="X71">
        <f>VLOOKUP(A71,site_data_desc!$A$2:$M$380,12,0)</f>
        <v>0</v>
      </c>
      <c r="Y71">
        <f>VLOOKUP(A71,site_data_desc!$A$2:$M$380,13,0)</f>
        <v>0</v>
      </c>
    </row>
    <row r="72" spans="1:25" x14ac:dyDescent="0.3">
      <c r="A72" t="s">
        <v>74</v>
      </c>
      <c r="B72" s="1">
        <f>VLOOKUP(A72,welfare_data!$A$1:$C$379,2,0)</f>
        <v>157794.882939</v>
      </c>
      <c r="C72" s="1">
        <f>VLOOKUP(A72,welfare_data!$A$1:$C$379,3,0)</f>
        <v>266070.44745500002</v>
      </c>
      <c r="D72" t="s">
        <v>372</v>
      </c>
      <c r="E72">
        <v>12.0169999999999</v>
      </c>
      <c r="F72">
        <v>55.954000000000001</v>
      </c>
      <c r="G72" t="str">
        <f t="shared" si="10"/>
        <v>&lt; 1 million</v>
      </c>
      <c r="H72" t="str">
        <f t="shared" si="11"/>
        <v>&lt; 1 million</v>
      </c>
      <c r="I72">
        <f t="shared" si="12"/>
        <v>1</v>
      </c>
      <c r="J72">
        <f t="shared" si="13"/>
        <v>1</v>
      </c>
      <c r="K72">
        <f t="shared" si="8"/>
        <v>1.1472026904398771</v>
      </c>
      <c r="L72">
        <f t="shared" si="9"/>
        <v>1.189207115002721</v>
      </c>
      <c r="M72">
        <f t="shared" si="14"/>
        <v>1.1472026904398771</v>
      </c>
      <c r="N72">
        <f t="shared" si="15"/>
        <v>1.189207115002721</v>
      </c>
      <c r="O72">
        <f>VLOOKUP(A72,site_data_desc!$A$2:$M$380,3,0)</f>
        <v>0</v>
      </c>
      <c r="P72">
        <f>VLOOKUP(A72,site_data_desc!$A$2:$M$380,4,0)</f>
        <v>0.56941198999999998</v>
      </c>
      <c r="Q72">
        <f>VLOOKUP(A72,site_data_desc!$A$2:$M$380,5,0)</f>
        <v>215.74001000000001</v>
      </c>
      <c r="R72">
        <f>VLOOKUP(A72,site_data_desc!$A$2:$M$380,6,0)</f>
        <v>148.12</v>
      </c>
      <c r="S72">
        <f>VLOOKUP(A72,site_data_desc!$A$2:$M$380,7,0)</f>
        <v>1</v>
      </c>
      <c r="T72">
        <f>VLOOKUP(A72,site_data_desc!$A$2:$M$380,8,0)</f>
        <v>1.7999999999999999E-2</v>
      </c>
      <c r="U72">
        <f>VLOOKUP(A72,site_data_desc!$A$2:$M$380,9,0)</f>
        <v>5.7999999999999996E-3</v>
      </c>
      <c r="V72">
        <f>VLOOKUP(A72,site_data_desc!$A$2:$M$380,10,0)</f>
        <v>1</v>
      </c>
      <c r="W72">
        <f>VLOOKUP(A72,site_data_desc!$A$2:$M$380,11,0)</f>
        <v>0</v>
      </c>
      <c r="X72">
        <f>VLOOKUP(A72,site_data_desc!$A$2:$M$380,12,0)</f>
        <v>0</v>
      </c>
      <c r="Y72">
        <f>VLOOKUP(A72,site_data_desc!$A$2:$M$380,13,0)</f>
        <v>0</v>
      </c>
    </row>
    <row r="73" spans="1:25" x14ac:dyDescent="0.3">
      <c r="A73" t="s">
        <v>76</v>
      </c>
      <c r="B73" s="1">
        <f>VLOOKUP(A73,welfare_data!$A$1:$C$379,2,0)</f>
        <v>5995084.9473200003</v>
      </c>
      <c r="C73" s="1">
        <f>VLOOKUP(A73,welfare_data!$A$1:$C$379,3,0)</f>
        <v>4904770.9850500003</v>
      </c>
      <c r="D73" t="s">
        <v>372</v>
      </c>
      <c r="E73">
        <v>11.967000000000001</v>
      </c>
      <c r="F73">
        <v>56.015999999999899</v>
      </c>
      <c r="G73" t="str">
        <f t="shared" si="10"/>
        <v>3,000,000 - 10,000,000</v>
      </c>
      <c r="H73" t="str">
        <f t="shared" si="11"/>
        <v>3,000,000 - 10,000,000</v>
      </c>
      <c r="I73">
        <f t="shared" si="12"/>
        <v>3</v>
      </c>
      <c r="J73">
        <f t="shared" si="13"/>
        <v>3</v>
      </c>
      <c r="K73">
        <f t="shared" si="8"/>
        <v>1.5098036484771051</v>
      </c>
      <c r="L73">
        <f t="shared" si="9"/>
        <v>1.6817928305074288</v>
      </c>
      <c r="M73">
        <f t="shared" si="14"/>
        <v>1.5098036484771051</v>
      </c>
      <c r="N73">
        <f t="shared" si="15"/>
        <v>1.6817928305074288</v>
      </c>
      <c r="O73">
        <f>VLOOKUP(A73,site_data_desc!$A$2:$M$380,3,0)</f>
        <v>1</v>
      </c>
      <c r="P73">
        <f>VLOOKUP(A73,site_data_desc!$A$2:$M$380,4,0)</f>
        <v>0.22402499000000001</v>
      </c>
      <c r="Q73">
        <f>VLOOKUP(A73,site_data_desc!$A$2:$M$380,5,0)</f>
        <v>248.959</v>
      </c>
      <c r="R73">
        <f>VLOOKUP(A73,site_data_desc!$A$2:$M$380,6,0)</f>
        <v>229.20399</v>
      </c>
      <c r="S73">
        <f>VLOOKUP(A73,site_data_desc!$A$2:$M$380,7,0)</f>
        <v>1</v>
      </c>
      <c r="T73">
        <f>VLOOKUP(A73,site_data_desc!$A$2:$M$380,8,0)</f>
        <v>2.5000000000000001E-2</v>
      </c>
      <c r="U73">
        <f>VLOOKUP(A73,site_data_desc!$A$2:$M$380,9,0)</f>
        <v>4.2500000000000003E-2</v>
      </c>
      <c r="V73">
        <f>VLOOKUP(A73,site_data_desc!$A$2:$M$380,10,0)</f>
        <v>1</v>
      </c>
      <c r="W73">
        <f>VLOOKUP(A73,site_data_desc!$A$2:$M$380,11,0)</f>
        <v>0</v>
      </c>
      <c r="X73">
        <f>VLOOKUP(A73,site_data_desc!$A$2:$M$380,12,0)</f>
        <v>0</v>
      </c>
      <c r="Y73">
        <f>VLOOKUP(A73,site_data_desc!$A$2:$M$380,13,0)</f>
        <v>0</v>
      </c>
    </row>
    <row r="74" spans="1:25" x14ac:dyDescent="0.3">
      <c r="A74" t="s">
        <v>80</v>
      </c>
      <c r="B74" s="1">
        <f>VLOOKUP(A74,welfare_data!$A$1:$C$379,2,0)</f>
        <v>400425.92042899999</v>
      </c>
      <c r="C74" s="1">
        <f>VLOOKUP(A74,welfare_data!$A$1:$C$379,3,0)</f>
        <v>326499.885442</v>
      </c>
      <c r="D74" t="s">
        <v>372</v>
      </c>
      <c r="E74">
        <v>12.3889999999999</v>
      </c>
      <c r="F74">
        <v>56.1009999999999</v>
      </c>
      <c r="G74" t="str">
        <f t="shared" si="10"/>
        <v>&lt; 1 million</v>
      </c>
      <c r="H74" t="str">
        <f t="shared" si="11"/>
        <v>&lt; 1 million</v>
      </c>
      <c r="I74">
        <f t="shared" si="12"/>
        <v>1</v>
      </c>
      <c r="J74">
        <f t="shared" si="13"/>
        <v>1</v>
      </c>
      <c r="K74">
        <f t="shared" si="8"/>
        <v>1.1472026904398771</v>
      </c>
      <c r="L74">
        <f t="shared" si="9"/>
        <v>1.189207115002721</v>
      </c>
      <c r="M74">
        <f t="shared" si="14"/>
        <v>1.1472026904398771</v>
      </c>
      <c r="N74">
        <f t="shared" si="15"/>
        <v>1.189207115002721</v>
      </c>
      <c r="O74">
        <f>VLOOKUP(A74,site_data_desc!$A$2:$M$380,3,0)</f>
        <v>1</v>
      </c>
      <c r="P74">
        <f>VLOOKUP(A74,site_data_desc!$A$2:$M$380,4,0)</f>
        <v>8.1202004000000008E-2</v>
      </c>
      <c r="Q74">
        <f>VLOOKUP(A74,site_data_desc!$A$2:$M$380,5,0)</f>
        <v>140.88</v>
      </c>
      <c r="R74">
        <f>VLOOKUP(A74,site_data_desc!$A$2:$M$380,6,0)</f>
        <v>141.297</v>
      </c>
      <c r="S74">
        <f>VLOOKUP(A74,site_data_desc!$A$2:$M$380,7,0)</f>
        <v>1</v>
      </c>
      <c r="T74">
        <f>VLOOKUP(A74,site_data_desc!$A$2:$M$380,8,0)</f>
        <v>3.3710000000000004E-2</v>
      </c>
      <c r="U74">
        <f>VLOOKUP(A74,site_data_desc!$A$2:$M$380,9,0)</f>
        <v>5.738E-2</v>
      </c>
      <c r="V74">
        <f>VLOOKUP(A74,site_data_desc!$A$2:$M$380,10,0)</f>
        <v>1</v>
      </c>
      <c r="W74">
        <f>VLOOKUP(A74,site_data_desc!$A$2:$M$380,11,0)</f>
        <v>0</v>
      </c>
      <c r="X74">
        <f>VLOOKUP(A74,site_data_desc!$A$2:$M$380,12,0)</f>
        <v>0</v>
      </c>
      <c r="Y74">
        <f>VLOOKUP(A74,site_data_desc!$A$2:$M$380,13,0)</f>
        <v>0</v>
      </c>
    </row>
    <row r="75" spans="1:25" x14ac:dyDescent="0.3">
      <c r="A75" t="s">
        <v>77</v>
      </c>
      <c r="B75" s="1">
        <f>VLOOKUP(A75,welfare_data!$A$1:$C$379,2,0)</f>
        <v>8084040.7208700003</v>
      </c>
      <c r="C75" s="1">
        <f>VLOOKUP(A75,welfare_data!$A$1:$C$379,3,0)</f>
        <v>6614050.5199699998</v>
      </c>
      <c r="D75" t="s">
        <v>372</v>
      </c>
      <c r="E75">
        <v>12.055</v>
      </c>
      <c r="F75">
        <v>56.055</v>
      </c>
      <c r="G75" t="str">
        <f t="shared" si="10"/>
        <v>3,000,000 - 10,000,000</v>
      </c>
      <c r="H75" t="str">
        <f t="shared" si="11"/>
        <v>3,000,000 - 10,000,000</v>
      </c>
      <c r="I75">
        <f t="shared" si="12"/>
        <v>3</v>
      </c>
      <c r="J75">
        <f t="shared" si="13"/>
        <v>3</v>
      </c>
      <c r="K75">
        <f t="shared" si="8"/>
        <v>1.5098036484771051</v>
      </c>
      <c r="L75">
        <f t="shared" si="9"/>
        <v>1.6817928305074288</v>
      </c>
      <c r="M75">
        <f t="shared" si="14"/>
        <v>1.5098036484771051</v>
      </c>
      <c r="N75">
        <f t="shared" si="15"/>
        <v>1.6817928305074288</v>
      </c>
      <c r="O75">
        <f>VLOOKUP(A75,site_data_desc!$A$2:$M$380,3,0)</f>
        <v>1</v>
      </c>
      <c r="P75">
        <f>VLOOKUP(A75,site_data_desc!$A$2:$M$380,4,0)</f>
        <v>6.4259101999999999E-2</v>
      </c>
      <c r="Q75">
        <f>VLOOKUP(A75,site_data_desc!$A$2:$M$380,5,0)</f>
        <v>119.92700000000001</v>
      </c>
      <c r="R75">
        <f>VLOOKUP(A75,site_data_desc!$A$2:$M$380,6,0)</f>
        <v>189.21200999999999</v>
      </c>
      <c r="S75">
        <f>VLOOKUP(A75,site_data_desc!$A$2:$M$380,7,0)</f>
        <v>1</v>
      </c>
      <c r="T75">
        <f>VLOOKUP(A75,site_data_desc!$A$2:$M$380,8,0)</f>
        <v>2.3420000000000003E-2</v>
      </c>
      <c r="U75">
        <f>VLOOKUP(A75,site_data_desc!$A$2:$M$380,9,0)</f>
        <v>6.4700000000000001E-3</v>
      </c>
      <c r="V75">
        <f>VLOOKUP(A75,site_data_desc!$A$2:$M$380,10,0)</f>
        <v>1</v>
      </c>
      <c r="W75">
        <f>VLOOKUP(A75,site_data_desc!$A$2:$M$380,11,0)</f>
        <v>0</v>
      </c>
      <c r="X75">
        <f>VLOOKUP(A75,site_data_desc!$A$2:$M$380,12,0)</f>
        <v>0</v>
      </c>
      <c r="Y75">
        <f>VLOOKUP(A75,site_data_desc!$A$2:$M$380,13,0)</f>
        <v>0</v>
      </c>
    </row>
    <row r="76" spans="1:25" x14ac:dyDescent="0.3">
      <c r="A76" t="s">
        <v>78</v>
      </c>
      <c r="B76" s="1">
        <f>VLOOKUP(A76,welfare_data!$A$1:$C$379,2,0)</f>
        <v>2286380.7365899999</v>
      </c>
      <c r="C76" s="1">
        <f>VLOOKUP(A76,welfare_data!$A$1:$C$379,3,0)</f>
        <v>1875381.1436099999</v>
      </c>
      <c r="D76" t="s">
        <v>372</v>
      </c>
      <c r="E76">
        <v>12.143000000000001</v>
      </c>
      <c r="F76">
        <v>56.091999999999899</v>
      </c>
      <c r="G76" t="str">
        <f t="shared" si="10"/>
        <v>1,000,000 - 3,000,000</v>
      </c>
      <c r="H76" t="str">
        <f t="shared" si="11"/>
        <v>1,000,000 - 3,000,000</v>
      </c>
      <c r="I76">
        <f t="shared" si="12"/>
        <v>2</v>
      </c>
      <c r="J76">
        <f t="shared" si="13"/>
        <v>2</v>
      </c>
      <c r="K76">
        <f t="shared" si="8"/>
        <v>1.3160740129524926</v>
      </c>
      <c r="L76">
        <f t="shared" si="9"/>
        <v>1.4142135623730949</v>
      </c>
      <c r="M76">
        <f t="shared" si="14"/>
        <v>1.3160740129524926</v>
      </c>
      <c r="N76">
        <f t="shared" si="15"/>
        <v>1.4142135623730949</v>
      </c>
      <c r="O76">
        <f>VLOOKUP(A76,site_data_desc!$A$2:$M$380,3,0)</f>
        <v>1</v>
      </c>
      <c r="P76">
        <f>VLOOKUP(A76,site_data_desc!$A$2:$M$380,4,0)</f>
        <v>0.25972899999999999</v>
      </c>
      <c r="Q76">
        <f>VLOOKUP(A76,site_data_desc!$A$2:$M$380,5,0)</f>
        <v>197.39699999999999</v>
      </c>
      <c r="R76">
        <f>VLOOKUP(A76,site_data_desc!$A$2:$M$380,6,0)</f>
        <v>178.40700000000001</v>
      </c>
      <c r="S76">
        <f>VLOOKUP(A76,site_data_desc!$A$2:$M$380,7,0)</f>
        <v>1</v>
      </c>
      <c r="T76">
        <f>VLOOKUP(A76,site_data_desc!$A$2:$M$380,8,0)</f>
        <v>2.1610000000000001E-2</v>
      </c>
      <c r="U76">
        <f>VLOOKUP(A76,site_data_desc!$A$2:$M$380,9,0)</f>
        <v>7.7599999999999995E-3</v>
      </c>
      <c r="V76">
        <f>VLOOKUP(A76,site_data_desc!$A$2:$M$380,10,0)</f>
        <v>1</v>
      </c>
      <c r="W76">
        <f>VLOOKUP(A76,site_data_desc!$A$2:$M$380,11,0)</f>
        <v>0</v>
      </c>
      <c r="X76">
        <f>VLOOKUP(A76,site_data_desc!$A$2:$M$380,12,0)</f>
        <v>0</v>
      </c>
      <c r="Y76">
        <f>VLOOKUP(A76,site_data_desc!$A$2:$M$380,13,0)</f>
        <v>0</v>
      </c>
    </row>
    <row r="77" spans="1:25" x14ac:dyDescent="0.3">
      <c r="A77" t="s">
        <v>60</v>
      </c>
      <c r="B77" s="1">
        <f>VLOOKUP(A77,welfare_data!$A$1:$C$379,2,0)</f>
        <v>2967489.6268199999</v>
      </c>
      <c r="C77" s="1">
        <f>VLOOKUP(A77,welfare_data!$A$1:$C$379,3,0)</f>
        <v>4721887.0144499997</v>
      </c>
      <c r="D77" t="s">
        <v>372</v>
      </c>
      <c r="E77">
        <v>12.4309999999999</v>
      </c>
      <c r="F77">
        <v>55.612000000000002</v>
      </c>
      <c r="G77" t="str">
        <f t="shared" si="10"/>
        <v>1,000,000 - 3,000,000</v>
      </c>
      <c r="H77" t="str">
        <f t="shared" si="11"/>
        <v>3,000,000 - 10,000,000</v>
      </c>
      <c r="I77">
        <f t="shared" si="12"/>
        <v>2</v>
      </c>
      <c r="J77">
        <f t="shared" si="13"/>
        <v>3</v>
      </c>
      <c r="K77">
        <f t="shared" si="8"/>
        <v>1.3160740129524926</v>
      </c>
      <c r="L77">
        <f t="shared" si="9"/>
        <v>1.4142135623730949</v>
      </c>
      <c r="M77">
        <f t="shared" si="14"/>
        <v>1.5098036484771051</v>
      </c>
      <c r="N77">
        <f t="shared" si="15"/>
        <v>1.6817928305074288</v>
      </c>
      <c r="O77">
        <f>VLOOKUP(A77,site_data_desc!$A$2:$M$380,3,0)</f>
        <v>0</v>
      </c>
      <c r="P77">
        <f>VLOOKUP(A77,site_data_desc!$A$2:$M$380,4,0)</f>
        <v>1.6015698999999999</v>
      </c>
      <c r="Q77">
        <f>VLOOKUP(A77,site_data_desc!$A$2:$M$380,5,0)</f>
        <v>1870.3199</v>
      </c>
      <c r="R77">
        <f>VLOOKUP(A77,site_data_desc!$A$2:$M$380,6,0)</f>
        <v>2040.77</v>
      </c>
      <c r="S77">
        <f>VLOOKUP(A77,site_data_desc!$A$2:$M$380,7,0)</f>
        <v>2</v>
      </c>
      <c r="T77">
        <f>VLOOKUP(A77,site_data_desc!$A$2:$M$380,8,0)</f>
        <v>8.5610000000000006E-2</v>
      </c>
      <c r="U77">
        <f>VLOOKUP(A77,site_data_desc!$A$2:$M$380,9,0)</f>
        <v>4.4999999999999998E-2</v>
      </c>
      <c r="V77">
        <f>VLOOKUP(A77,site_data_desc!$A$2:$M$380,10,0)</f>
        <v>0</v>
      </c>
      <c r="W77">
        <f>VLOOKUP(A77,site_data_desc!$A$2:$M$380,11,0)</f>
        <v>1</v>
      </c>
      <c r="X77">
        <f>VLOOKUP(A77,site_data_desc!$A$2:$M$380,12,0)</f>
        <v>0</v>
      </c>
      <c r="Y77">
        <f>VLOOKUP(A77,site_data_desc!$A$2:$M$380,13,0)</f>
        <v>0</v>
      </c>
    </row>
    <row r="78" spans="1:25" x14ac:dyDescent="0.3">
      <c r="A78" t="s">
        <v>69</v>
      </c>
      <c r="B78" s="1">
        <f>VLOOKUP(A78,welfare_data!$A$1:$C$379,2,0)</f>
        <v>23971306.862599999</v>
      </c>
      <c r="C78" s="1">
        <f>VLOOKUP(A78,welfare_data!$A$1:$C$379,3,0)</f>
        <v>19091594.035100002</v>
      </c>
      <c r="D78" t="s">
        <v>372</v>
      </c>
      <c r="E78">
        <v>12.608000000000001</v>
      </c>
      <c r="F78">
        <v>56.0429999999999</v>
      </c>
      <c r="G78" t="str">
        <f t="shared" si="10"/>
        <v>10,000,000 - 30,000,000</v>
      </c>
      <c r="H78" t="str">
        <f t="shared" si="11"/>
        <v>10,000,000 - 30,000,000</v>
      </c>
      <c r="I78">
        <f t="shared" si="12"/>
        <v>4</v>
      </c>
      <c r="J78">
        <f t="shared" si="13"/>
        <v>4</v>
      </c>
      <c r="K78">
        <f t="shared" si="8"/>
        <v>1.7320508075688776</v>
      </c>
      <c r="L78">
        <f t="shared" si="9"/>
        <v>1.9999999999999996</v>
      </c>
      <c r="M78">
        <f t="shared" si="14"/>
        <v>1.7320508075688776</v>
      </c>
      <c r="N78">
        <f t="shared" si="15"/>
        <v>1.9999999999999996</v>
      </c>
      <c r="O78">
        <f>VLOOKUP(A78,site_data_desc!$A$2:$M$380,3,0)</f>
        <v>1</v>
      </c>
      <c r="P78">
        <f>VLOOKUP(A78,site_data_desc!$A$2:$M$380,4,0)</f>
        <v>2.2204600000000001</v>
      </c>
      <c r="Q78">
        <f>VLOOKUP(A78,site_data_desc!$A$2:$M$380,5,0)</f>
        <v>973.50201000000004</v>
      </c>
      <c r="R78">
        <f>VLOOKUP(A78,site_data_desc!$A$2:$M$380,6,0)</f>
        <v>846.22900000000004</v>
      </c>
      <c r="S78">
        <f>VLOOKUP(A78,site_data_desc!$A$2:$M$380,7,0)</f>
        <v>1</v>
      </c>
      <c r="T78">
        <f>VLOOKUP(A78,site_data_desc!$A$2:$M$380,8,0)</f>
        <v>4.0899999999999999E-2</v>
      </c>
      <c r="U78">
        <f>VLOOKUP(A78,site_data_desc!$A$2:$M$380,9,0)</f>
        <v>9.2499999999999995E-3</v>
      </c>
      <c r="V78">
        <f>VLOOKUP(A78,site_data_desc!$A$2:$M$380,10,0)</f>
        <v>1</v>
      </c>
      <c r="W78">
        <f>VLOOKUP(A78,site_data_desc!$A$2:$M$380,11,0)</f>
        <v>0</v>
      </c>
      <c r="X78">
        <f>VLOOKUP(A78,site_data_desc!$A$2:$M$380,12,0)</f>
        <v>0</v>
      </c>
      <c r="Y78">
        <f>VLOOKUP(A78,site_data_desc!$A$2:$M$380,13,0)</f>
        <v>0</v>
      </c>
    </row>
    <row r="79" spans="1:25" x14ac:dyDescent="0.3">
      <c r="A79" t="s">
        <v>70</v>
      </c>
      <c r="B79" s="1">
        <f>VLOOKUP(A79,welfare_data!$A$1:$C$379,2,0)</f>
        <v>1470865.2229500001</v>
      </c>
      <c r="C79" s="1">
        <f>VLOOKUP(A79,welfare_data!$A$1:$C$379,3,0)</f>
        <v>2445878.11265</v>
      </c>
      <c r="D79" t="s">
        <v>372</v>
      </c>
      <c r="E79">
        <v>12.582000000000001</v>
      </c>
      <c r="F79">
        <v>56.006</v>
      </c>
      <c r="G79" t="str">
        <f t="shared" si="10"/>
        <v>1,000,000 - 3,000,000</v>
      </c>
      <c r="H79" t="str">
        <f t="shared" si="11"/>
        <v>1,000,000 - 3,000,000</v>
      </c>
      <c r="I79">
        <f t="shared" si="12"/>
        <v>2</v>
      </c>
      <c r="J79">
        <f t="shared" si="13"/>
        <v>2</v>
      </c>
      <c r="K79">
        <f t="shared" si="8"/>
        <v>1.3160740129524926</v>
      </c>
      <c r="L79">
        <f t="shared" si="9"/>
        <v>1.4142135623730949</v>
      </c>
      <c r="M79">
        <f t="shared" si="14"/>
        <v>1.3160740129524926</v>
      </c>
      <c r="N79">
        <f t="shared" si="15"/>
        <v>1.4142135623730949</v>
      </c>
      <c r="O79">
        <f>VLOOKUP(A79,site_data_desc!$A$2:$M$380,3,0)</f>
        <v>0</v>
      </c>
      <c r="P79">
        <f>VLOOKUP(A79,site_data_desc!$A$2:$M$380,4,0)</f>
        <v>1.2079200000000001</v>
      </c>
      <c r="Q79">
        <f>VLOOKUP(A79,site_data_desc!$A$2:$M$380,5,0)</f>
        <v>1013.68</v>
      </c>
      <c r="R79">
        <f>VLOOKUP(A79,site_data_desc!$A$2:$M$380,6,0)</f>
        <v>764.29199000000006</v>
      </c>
      <c r="S79">
        <f>VLOOKUP(A79,site_data_desc!$A$2:$M$380,7,0)</f>
        <v>2</v>
      </c>
      <c r="T79">
        <f>VLOOKUP(A79,site_data_desc!$A$2:$M$380,8,0)</f>
        <v>8.6400000000000005E-2</v>
      </c>
      <c r="U79">
        <f>VLOOKUP(A79,site_data_desc!$A$2:$M$380,9,0)</f>
        <v>8.8650000000000007E-2</v>
      </c>
      <c r="V79">
        <f>VLOOKUP(A79,site_data_desc!$A$2:$M$380,10,0)</f>
        <v>0</v>
      </c>
      <c r="W79">
        <f>VLOOKUP(A79,site_data_desc!$A$2:$M$380,11,0)</f>
        <v>1</v>
      </c>
      <c r="X79">
        <f>VLOOKUP(A79,site_data_desc!$A$2:$M$380,12,0)</f>
        <v>0</v>
      </c>
      <c r="Y79">
        <f>VLOOKUP(A79,site_data_desc!$A$2:$M$380,13,0)</f>
        <v>0</v>
      </c>
    </row>
    <row r="80" spans="1:25" x14ac:dyDescent="0.3">
      <c r="A80" t="s">
        <v>71</v>
      </c>
      <c r="B80" s="1">
        <f>VLOOKUP(A80,welfare_data!$A$1:$C$379,2,0)</f>
        <v>1529716.6517099999</v>
      </c>
      <c r="C80" s="1">
        <f>VLOOKUP(A80,welfare_data!$A$1:$C$379,3,0)</f>
        <v>2538455.5882000001</v>
      </c>
      <c r="D80" t="s">
        <v>372</v>
      </c>
      <c r="E80">
        <v>12.557</v>
      </c>
      <c r="F80">
        <v>55.987000000000002</v>
      </c>
      <c r="G80" t="str">
        <f t="shared" si="10"/>
        <v>1,000,000 - 3,000,000</v>
      </c>
      <c r="H80" t="str">
        <f t="shared" si="11"/>
        <v>1,000,000 - 3,000,000</v>
      </c>
      <c r="I80">
        <f t="shared" si="12"/>
        <v>2</v>
      </c>
      <c r="J80">
        <f t="shared" si="13"/>
        <v>2</v>
      </c>
      <c r="K80">
        <f t="shared" si="8"/>
        <v>1.3160740129524926</v>
      </c>
      <c r="L80">
        <f t="shared" si="9"/>
        <v>1.4142135623730949</v>
      </c>
      <c r="M80">
        <f t="shared" si="14"/>
        <v>1.3160740129524926</v>
      </c>
      <c r="N80">
        <f t="shared" si="15"/>
        <v>1.4142135623730949</v>
      </c>
      <c r="O80">
        <f>VLOOKUP(A80,site_data_desc!$A$2:$M$380,3,0)</f>
        <v>0</v>
      </c>
      <c r="P80">
        <f>VLOOKUP(A80,site_data_desc!$A$2:$M$380,4,0)</f>
        <v>1.0075000000000001</v>
      </c>
      <c r="Q80">
        <f>VLOOKUP(A80,site_data_desc!$A$2:$M$380,5,0)</f>
        <v>794.88897999999995</v>
      </c>
      <c r="R80">
        <f>VLOOKUP(A80,site_data_desc!$A$2:$M$380,6,0)</f>
        <v>547.12701000000004</v>
      </c>
      <c r="S80">
        <f>VLOOKUP(A80,site_data_desc!$A$2:$M$380,7,0)</f>
        <v>2</v>
      </c>
      <c r="T80">
        <f>VLOOKUP(A80,site_data_desc!$A$2:$M$380,8,0)</f>
        <v>0.58628000000000002</v>
      </c>
      <c r="U80">
        <f>VLOOKUP(A80,site_data_desc!$A$2:$M$380,9,0)</f>
        <v>6.6900000000000001E-2</v>
      </c>
      <c r="V80">
        <f>VLOOKUP(A80,site_data_desc!$A$2:$M$380,10,0)</f>
        <v>0</v>
      </c>
      <c r="W80">
        <f>VLOOKUP(A80,site_data_desc!$A$2:$M$380,11,0)</f>
        <v>1</v>
      </c>
      <c r="X80">
        <f>VLOOKUP(A80,site_data_desc!$A$2:$M$380,12,0)</f>
        <v>0</v>
      </c>
      <c r="Y80">
        <f>VLOOKUP(A80,site_data_desc!$A$2:$M$380,13,0)</f>
        <v>0</v>
      </c>
    </row>
    <row r="81" spans="1:25" x14ac:dyDescent="0.3">
      <c r="A81" t="s">
        <v>75</v>
      </c>
      <c r="B81" s="1">
        <f>VLOOKUP(A81,welfare_data!$A$1:$C$379,2,0)</f>
        <v>4852673.0801600004</v>
      </c>
      <c r="C81" s="1">
        <f>VLOOKUP(A81,welfare_data!$A$1:$C$379,3,0)</f>
        <v>3975432.49755</v>
      </c>
      <c r="D81" t="s">
        <v>372</v>
      </c>
      <c r="E81">
        <v>11.885</v>
      </c>
      <c r="F81">
        <v>55.985999999999898</v>
      </c>
      <c r="G81" t="str">
        <f t="shared" si="10"/>
        <v>3,000,000 - 10,000,000</v>
      </c>
      <c r="H81" t="str">
        <f t="shared" si="11"/>
        <v>3,000,000 - 10,000,000</v>
      </c>
      <c r="I81">
        <f t="shared" si="12"/>
        <v>3</v>
      </c>
      <c r="J81">
        <f t="shared" si="13"/>
        <v>3</v>
      </c>
      <c r="K81">
        <f t="shared" si="8"/>
        <v>1.5098036484771051</v>
      </c>
      <c r="L81">
        <f t="shared" si="9"/>
        <v>1.6817928305074288</v>
      </c>
      <c r="M81">
        <f t="shared" si="14"/>
        <v>1.5098036484771051</v>
      </c>
      <c r="N81">
        <f t="shared" si="15"/>
        <v>1.6817928305074288</v>
      </c>
      <c r="O81">
        <f>VLOOKUP(A81,site_data_desc!$A$2:$M$380,3,0)</f>
        <v>1</v>
      </c>
      <c r="P81">
        <f>VLOOKUP(A81,site_data_desc!$A$2:$M$380,4,0)</f>
        <v>0.36655399</v>
      </c>
      <c r="Q81">
        <f>VLOOKUP(A81,site_data_desc!$A$2:$M$380,5,0)</f>
        <v>270.745</v>
      </c>
      <c r="R81">
        <f>VLOOKUP(A81,site_data_desc!$A$2:$M$380,6,0)</f>
        <v>296.72000000000003</v>
      </c>
      <c r="S81">
        <f>VLOOKUP(A81,site_data_desc!$A$2:$M$380,7,0)</f>
        <v>1</v>
      </c>
      <c r="T81">
        <f>VLOOKUP(A81,site_data_desc!$A$2:$M$380,8,0)</f>
        <v>2.07E-2</v>
      </c>
      <c r="U81">
        <f>VLOOKUP(A81,site_data_desc!$A$2:$M$380,9,0)</f>
        <v>6.9500000000000004E-3</v>
      </c>
      <c r="V81">
        <f>VLOOKUP(A81,site_data_desc!$A$2:$M$380,10,0)</f>
        <v>1</v>
      </c>
      <c r="W81">
        <f>VLOOKUP(A81,site_data_desc!$A$2:$M$380,11,0)</f>
        <v>0</v>
      </c>
      <c r="X81">
        <f>VLOOKUP(A81,site_data_desc!$A$2:$M$380,12,0)</f>
        <v>0</v>
      </c>
      <c r="Y81">
        <f>VLOOKUP(A81,site_data_desc!$A$2:$M$380,13,0)</f>
        <v>0</v>
      </c>
    </row>
    <row r="82" spans="1:25" x14ac:dyDescent="0.3">
      <c r="A82" t="s">
        <v>120</v>
      </c>
      <c r="B82" s="1">
        <f>VLOOKUP(A82,welfare_data!$A$1:$C$379,2,0)</f>
        <v>430090.48669200001</v>
      </c>
      <c r="C82" s="1">
        <f>VLOOKUP(A82,welfare_data!$A$1:$C$379,3,0)</f>
        <v>692450.85441399994</v>
      </c>
      <c r="D82" t="s">
        <v>372</v>
      </c>
      <c r="E82">
        <v>12.3889999999999</v>
      </c>
      <c r="F82">
        <v>54.965000000000003</v>
      </c>
      <c r="G82" t="str">
        <f t="shared" si="10"/>
        <v>&lt; 1 million</v>
      </c>
      <c r="H82" t="str">
        <f t="shared" si="11"/>
        <v>&lt; 1 million</v>
      </c>
      <c r="I82">
        <f t="shared" si="12"/>
        <v>1</v>
      </c>
      <c r="J82">
        <f t="shared" si="13"/>
        <v>1</v>
      </c>
      <c r="K82">
        <f t="shared" si="8"/>
        <v>1.1472026904398771</v>
      </c>
      <c r="L82">
        <f t="shared" si="9"/>
        <v>1.189207115002721</v>
      </c>
      <c r="M82">
        <f t="shared" si="14"/>
        <v>1.1472026904398771</v>
      </c>
      <c r="N82">
        <f t="shared" si="15"/>
        <v>1.189207115002721</v>
      </c>
      <c r="O82">
        <f>VLOOKUP(A82,site_data_desc!$A$2:$M$380,3,0)</f>
        <v>0</v>
      </c>
      <c r="P82">
        <f>VLOOKUP(A82,site_data_desc!$A$2:$M$380,4,0)</f>
        <v>1.25297E-2</v>
      </c>
      <c r="Q82">
        <f>VLOOKUP(A82,site_data_desc!$A$2:$M$380,5,0)</f>
        <v>40.708697999999998</v>
      </c>
      <c r="R82">
        <f>VLOOKUP(A82,site_data_desc!$A$2:$M$380,6,0)</f>
        <v>53.850498000000002</v>
      </c>
      <c r="S82">
        <f>VLOOKUP(A82,site_data_desc!$A$2:$M$380,7,0)</f>
        <v>1</v>
      </c>
      <c r="T82">
        <f>VLOOKUP(A82,site_data_desc!$A$2:$M$380,8,0)</f>
        <v>3.2799999999999996E-2</v>
      </c>
      <c r="U82">
        <f>VLOOKUP(A82,site_data_desc!$A$2:$M$380,9,0)</f>
        <v>2.63E-2</v>
      </c>
      <c r="V82">
        <f>VLOOKUP(A82,site_data_desc!$A$2:$M$380,10,0)</f>
        <v>1</v>
      </c>
      <c r="W82">
        <f>VLOOKUP(A82,site_data_desc!$A$2:$M$380,11,0)</f>
        <v>0</v>
      </c>
      <c r="X82">
        <f>VLOOKUP(A82,site_data_desc!$A$2:$M$380,12,0)</f>
        <v>0</v>
      </c>
      <c r="Y82">
        <f>VLOOKUP(A82,site_data_desc!$A$2:$M$380,13,0)</f>
        <v>0</v>
      </c>
    </row>
    <row r="83" spans="1:25" x14ac:dyDescent="0.3">
      <c r="A83" t="s">
        <v>29</v>
      </c>
      <c r="B83" s="1">
        <f>VLOOKUP(A83,welfare_data!$A$1:$C$379,2,0)</f>
        <v>1083334.04804</v>
      </c>
      <c r="C83" s="1">
        <f>VLOOKUP(A83,welfare_data!$A$1:$C$379,3,0)</f>
        <v>1018775.8246000001</v>
      </c>
      <c r="D83" t="s">
        <v>372</v>
      </c>
      <c r="E83">
        <v>9.8800000000000008</v>
      </c>
      <c r="F83">
        <v>55.267000000000003</v>
      </c>
      <c r="G83" t="str">
        <f t="shared" si="10"/>
        <v>1,000,000 - 3,000,000</v>
      </c>
      <c r="H83" t="str">
        <f t="shared" si="11"/>
        <v>1,000,000 - 3,000,000</v>
      </c>
      <c r="I83">
        <f t="shared" si="12"/>
        <v>2</v>
      </c>
      <c r="J83">
        <f t="shared" si="13"/>
        <v>2</v>
      </c>
      <c r="K83">
        <f t="shared" si="8"/>
        <v>1.3160740129524926</v>
      </c>
      <c r="L83">
        <f t="shared" si="9"/>
        <v>1.4142135623730949</v>
      </c>
      <c r="M83">
        <f t="shared" si="14"/>
        <v>1.3160740129524926</v>
      </c>
      <c r="N83">
        <f t="shared" si="15"/>
        <v>1.4142135623730949</v>
      </c>
      <c r="O83">
        <f>VLOOKUP(A83,site_data_desc!$A$2:$M$380,3,0)</f>
        <v>1</v>
      </c>
      <c r="P83">
        <f>VLOOKUP(A83,site_data_desc!$A$2:$M$380,4,0)</f>
        <v>0.38335699000000001</v>
      </c>
      <c r="Q83">
        <f>VLOOKUP(A83,site_data_desc!$A$2:$M$380,5,0)</f>
        <v>141.09700000000001</v>
      </c>
      <c r="R83">
        <f>VLOOKUP(A83,site_data_desc!$A$2:$M$380,6,0)</f>
        <v>81.111098999999996</v>
      </c>
      <c r="S83">
        <f>VLOOKUP(A83,site_data_desc!$A$2:$M$380,7,0)</f>
        <v>1</v>
      </c>
      <c r="T83">
        <f>VLOOKUP(A83,site_data_desc!$A$2:$M$380,8,0)</f>
        <v>1.41E-2</v>
      </c>
      <c r="U83">
        <f>VLOOKUP(A83,site_data_desc!$A$2:$M$380,9,0)</f>
        <v>2.2000000000000001E-3</v>
      </c>
      <c r="V83">
        <f>VLOOKUP(A83,site_data_desc!$A$2:$M$380,10,0)</f>
        <v>1</v>
      </c>
      <c r="W83">
        <f>VLOOKUP(A83,site_data_desc!$A$2:$M$380,11,0)</f>
        <v>0</v>
      </c>
      <c r="X83">
        <f>VLOOKUP(A83,site_data_desc!$A$2:$M$380,12,0)</f>
        <v>0</v>
      </c>
      <c r="Y83">
        <f>VLOOKUP(A83,site_data_desc!$A$2:$M$380,13,0)</f>
        <v>0</v>
      </c>
    </row>
    <row r="84" spans="1:25" x14ac:dyDescent="0.3">
      <c r="A84" t="s">
        <v>30</v>
      </c>
      <c r="B84" s="1">
        <f>VLOOKUP(A84,welfare_data!$A$1:$C$379,2,0)</f>
        <v>433500.10352100001</v>
      </c>
      <c r="C84" s="1">
        <f>VLOOKUP(A84,welfare_data!$A$1:$C$379,3,0)</f>
        <v>845923.04380099999</v>
      </c>
      <c r="D84" t="s">
        <v>372</v>
      </c>
      <c r="E84">
        <v>9.9749999999999996</v>
      </c>
      <c r="F84">
        <v>55.216000000000001</v>
      </c>
      <c r="G84" t="str">
        <f t="shared" si="10"/>
        <v>&lt; 1 million</v>
      </c>
      <c r="H84" t="str">
        <f t="shared" si="11"/>
        <v>&lt; 1 million</v>
      </c>
      <c r="I84">
        <f t="shared" si="12"/>
        <v>1</v>
      </c>
      <c r="J84">
        <f t="shared" si="13"/>
        <v>1</v>
      </c>
      <c r="K84">
        <f t="shared" si="8"/>
        <v>1.1472026904398771</v>
      </c>
      <c r="L84">
        <f t="shared" si="9"/>
        <v>1.189207115002721</v>
      </c>
      <c r="M84">
        <f t="shared" si="14"/>
        <v>1.1472026904398771</v>
      </c>
      <c r="N84">
        <f t="shared" si="15"/>
        <v>1.189207115002721</v>
      </c>
      <c r="O84">
        <f>VLOOKUP(A84,site_data_desc!$A$2:$M$380,3,0)</f>
        <v>0</v>
      </c>
      <c r="P84">
        <f>VLOOKUP(A84,site_data_desc!$A$2:$M$380,4,0)</f>
        <v>4.4037998000000002E-2</v>
      </c>
      <c r="Q84">
        <f>VLOOKUP(A84,site_data_desc!$A$2:$M$380,5,0)</f>
        <v>46.384300000000003</v>
      </c>
      <c r="R84">
        <f>VLOOKUP(A84,site_data_desc!$A$2:$M$380,6,0)</f>
        <v>85.276802000000004</v>
      </c>
      <c r="S84">
        <f>VLOOKUP(A84,site_data_desc!$A$2:$M$380,7,0)</f>
        <v>2</v>
      </c>
      <c r="T84">
        <f>VLOOKUP(A84,site_data_desc!$A$2:$M$380,8,0)</f>
        <v>3.1670000000000004E-2</v>
      </c>
      <c r="U84">
        <f>VLOOKUP(A84,site_data_desc!$A$2:$M$380,9,0)</f>
        <v>4.0170000000000004E-2</v>
      </c>
      <c r="V84">
        <f>VLOOKUP(A84,site_data_desc!$A$2:$M$380,10,0)</f>
        <v>0</v>
      </c>
      <c r="W84">
        <f>VLOOKUP(A84,site_data_desc!$A$2:$M$380,11,0)</f>
        <v>1</v>
      </c>
      <c r="X84">
        <f>VLOOKUP(A84,site_data_desc!$A$2:$M$380,12,0)</f>
        <v>0</v>
      </c>
      <c r="Y84">
        <f>VLOOKUP(A84,site_data_desc!$A$2:$M$380,13,0)</f>
        <v>0</v>
      </c>
    </row>
    <row r="85" spans="1:25" x14ac:dyDescent="0.3">
      <c r="A85" t="s">
        <v>40</v>
      </c>
      <c r="B85" s="1">
        <f>VLOOKUP(A85,welfare_data!$A$1:$C$379,2,0)</f>
        <v>1636269.58323</v>
      </c>
      <c r="C85" s="1">
        <f>VLOOKUP(A85,welfare_data!$A$1:$C$379,3,0)</f>
        <v>3168549.3295499999</v>
      </c>
      <c r="D85" t="s">
        <v>372</v>
      </c>
      <c r="E85">
        <v>10.077</v>
      </c>
      <c r="F85">
        <v>55.566000000000003</v>
      </c>
      <c r="G85" t="str">
        <f t="shared" si="10"/>
        <v>1,000,000 - 3,000,000</v>
      </c>
      <c r="H85" t="str">
        <f t="shared" si="11"/>
        <v>3,000,000 - 10,000,000</v>
      </c>
      <c r="I85">
        <f t="shared" si="12"/>
        <v>2</v>
      </c>
      <c r="J85">
        <f t="shared" si="13"/>
        <v>3</v>
      </c>
      <c r="K85">
        <f t="shared" si="8"/>
        <v>1.3160740129524926</v>
      </c>
      <c r="L85">
        <f t="shared" si="9"/>
        <v>1.4142135623730949</v>
      </c>
      <c r="M85">
        <f t="shared" si="14"/>
        <v>1.5098036484771051</v>
      </c>
      <c r="N85">
        <f t="shared" si="15"/>
        <v>1.6817928305074288</v>
      </c>
      <c r="O85">
        <f>VLOOKUP(A85,site_data_desc!$A$2:$M$380,3,0)</f>
        <v>0</v>
      </c>
      <c r="P85">
        <f>VLOOKUP(A85,site_data_desc!$A$2:$M$380,4,0)</f>
        <v>0.18353299999999997</v>
      </c>
      <c r="Q85">
        <f>VLOOKUP(A85,site_data_desc!$A$2:$M$380,5,0)</f>
        <v>82.518401999999995</v>
      </c>
      <c r="R85">
        <f>VLOOKUP(A85,site_data_desc!$A$2:$M$380,6,0)</f>
        <v>64.400299000000004</v>
      </c>
      <c r="S85">
        <f>VLOOKUP(A85,site_data_desc!$A$2:$M$380,7,0)</f>
        <v>1</v>
      </c>
      <c r="T85">
        <f>VLOOKUP(A85,site_data_desc!$A$2:$M$380,8,0)</f>
        <v>2.6800000000000001E-2</v>
      </c>
      <c r="U85">
        <f>VLOOKUP(A85,site_data_desc!$A$2:$M$380,9,0)</f>
        <v>8.0999999999999996E-3</v>
      </c>
      <c r="V85">
        <f>VLOOKUP(A85,site_data_desc!$A$2:$M$380,10,0)</f>
        <v>1</v>
      </c>
      <c r="W85">
        <f>VLOOKUP(A85,site_data_desc!$A$2:$M$380,11,0)</f>
        <v>0</v>
      </c>
      <c r="X85">
        <f>VLOOKUP(A85,site_data_desc!$A$2:$M$380,12,0)</f>
        <v>0</v>
      </c>
      <c r="Y85">
        <f>VLOOKUP(A85,site_data_desc!$A$2:$M$380,13,0)</f>
        <v>0</v>
      </c>
    </row>
    <row r="86" spans="1:25" x14ac:dyDescent="0.3">
      <c r="A86" t="s">
        <v>32</v>
      </c>
      <c r="B86" s="1">
        <f>VLOOKUP(A86,welfare_data!$A$1:$C$379,2,0)</f>
        <v>597307.38268799998</v>
      </c>
      <c r="C86" s="1">
        <f>VLOOKUP(A86,welfare_data!$A$1:$C$379,3,0)</f>
        <v>563569.093903</v>
      </c>
      <c r="D86" t="s">
        <v>372</v>
      </c>
      <c r="E86">
        <v>10.1039999999999</v>
      </c>
      <c r="F86">
        <v>55.1069999999999</v>
      </c>
      <c r="G86" t="str">
        <f t="shared" si="10"/>
        <v>&lt; 1 million</v>
      </c>
      <c r="H86" t="str">
        <f t="shared" si="11"/>
        <v>&lt; 1 million</v>
      </c>
      <c r="I86">
        <f t="shared" si="12"/>
        <v>1</v>
      </c>
      <c r="J86">
        <f t="shared" si="13"/>
        <v>1</v>
      </c>
      <c r="K86">
        <f t="shared" si="8"/>
        <v>1.1472026904398771</v>
      </c>
      <c r="L86">
        <f t="shared" si="9"/>
        <v>1.189207115002721</v>
      </c>
      <c r="M86">
        <f t="shared" si="14"/>
        <v>1.1472026904398771</v>
      </c>
      <c r="N86">
        <f t="shared" si="15"/>
        <v>1.189207115002721</v>
      </c>
      <c r="O86">
        <f>VLOOKUP(A86,site_data_desc!$A$2:$M$380,3,0)</f>
        <v>1</v>
      </c>
      <c r="P86">
        <f>VLOOKUP(A86,site_data_desc!$A$2:$M$380,4,0)</f>
        <v>4.3329399000000005E-2</v>
      </c>
      <c r="Q86">
        <f>VLOOKUP(A86,site_data_desc!$A$2:$M$380,5,0)</f>
        <v>66.204300000000003</v>
      </c>
      <c r="R86">
        <f>VLOOKUP(A86,site_data_desc!$A$2:$M$380,6,0)</f>
        <v>76.241401999999994</v>
      </c>
      <c r="S86">
        <f>VLOOKUP(A86,site_data_desc!$A$2:$M$380,7,0)</f>
        <v>1</v>
      </c>
      <c r="T86">
        <f>VLOOKUP(A86,site_data_desc!$A$2:$M$380,8,0)</f>
        <v>2.7640000000000001E-2</v>
      </c>
      <c r="U86">
        <f>VLOOKUP(A86,site_data_desc!$A$2:$M$380,9,0)</f>
        <v>5.9100000000000003E-3</v>
      </c>
      <c r="V86">
        <f>VLOOKUP(A86,site_data_desc!$A$2:$M$380,10,0)</f>
        <v>1</v>
      </c>
      <c r="W86">
        <f>VLOOKUP(A86,site_data_desc!$A$2:$M$380,11,0)</f>
        <v>0</v>
      </c>
      <c r="X86">
        <f>VLOOKUP(A86,site_data_desc!$A$2:$M$380,12,0)</f>
        <v>0</v>
      </c>
      <c r="Y86">
        <f>VLOOKUP(A86,site_data_desc!$A$2:$M$380,13,0)</f>
        <v>0</v>
      </c>
    </row>
    <row r="87" spans="1:25" x14ac:dyDescent="0.3">
      <c r="A87" t="s">
        <v>35</v>
      </c>
      <c r="B87" s="1">
        <f>VLOOKUP(A87,welfare_data!$A$1:$C$379,2,0)</f>
        <v>2357341.7602200001</v>
      </c>
      <c r="C87" s="1">
        <f>VLOOKUP(A87,welfare_data!$A$1:$C$379,3,0)</f>
        <v>2175354.68566</v>
      </c>
      <c r="D87" t="s">
        <v>372</v>
      </c>
      <c r="E87">
        <v>10.786</v>
      </c>
      <c r="F87">
        <v>55.14</v>
      </c>
      <c r="G87" t="str">
        <f t="shared" si="10"/>
        <v>1,000,000 - 3,000,000</v>
      </c>
      <c r="H87" t="str">
        <f t="shared" si="11"/>
        <v>1,000,000 - 3,000,000</v>
      </c>
      <c r="I87">
        <f t="shared" si="12"/>
        <v>2</v>
      </c>
      <c r="J87">
        <f t="shared" si="13"/>
        <v>2</v>
      </c>
      <c r="K87">
        <f t="shared" si="8"/>
        <v>1.3160740129524926</v>
      </c>
      <c r="L87">
        <f t="shared" si="9"/>
        <v>1.4142135623730949</v>
      </c>
      <c r="M87">
        <f t="shared" si="14"/>
        <v>1.3160740129524926</v>
      </c>
      <c r="N87">
        <f t="shared" si="15"/>
        <v>1.4142135623730949</v>
      </c>
      <c r="O87">
        <f>VLOOKUP(A87,site_data_desc!$A$2:$M$380,3,0)</f>
        <v>1</v>
      </c>
      <c r="P87">
        <f>VLOOKUP(A87,site_data_desc!$A$2:$M$380,4,0)</f>
        <v>3.4591800999999998E-2</v>
      </c>
      <c r="Q87">
        <f>VLOOKUP(A87,site_data_desc!$A$2:$M$380,5,0)</f>
        <v>66.894599999999997</v>
      </c>
      <c r="R87">
        <f>VLOOKUP(A87,site_data_desc!$A$2:$M$380,6,0)</f>
        <v>58.120899000000001</v>
      </c>
      <c r="S87">
        <f>VLOOKUP(A87,site_data_desc!$A$2:$M$380,7,0)</f>
        <v>1</v>
      </c>
      <c r="T87">
        <f>VLOOKUP(A87,site_data_desc!$A$2:$M$380,8,0)</f>
        <v>3.8399999999999997E-2</v>
      </c>
      <c r="U87">
        <f>VLOOKUP(A87,site_data_desc!$A$2:$M$380,9,0)</f>
        <v>6.1500000000000001E-3</v>
      </c>
      <c r="V87">
        <f>VLOOKUP(A87,site_data_desc!$A$2:$M$380,10,0)</f>
        <v>1</v>
      </c>
      <c r="W87">
        <f>VLOOKUP(A87,site_data_desc!$A$2:$M$380,11,0)</f>
        <v>0</v>
      </c>
      <c r="X87">
        <f>VLOOKUP(A87,site_data_desc!$A$2:$M$380,12,0)</f>
        <v>0</v>
      </c>
      <c r="Y87">
        <f>VLOOKUP(A87,site_data_desc!$A$2:$M$380,13,0)</f>
        <v>0</v>
      </c>
    </row>
    <row r="88" spans="1:25" x14ac:dyDescent="0.3">
      <c r="A88" t="s">
        <v>96</v>
      </c>
      <c r="B88" s="1">
        <f>VLOOKUP(A88,welfare_data!$A$1:$C$379,2,0)</f>
        <v>59124.841008199997</v>
      </c>
      <c r="C88" s="1">
        <f>VLOOKUP(A88,welfare_data!$A$1:$C$379,3,0)</f>
        <v>95164.963693900005</v>
      </c>
      <c r="D88" t="s">
        <v>372</v>
      </c>
      <c r="E88">
        <v>12.1579999999999</v>
      </c>
      <c r="F88">
        <v>55.213000000000001</v>
      </c>
      <c r="G88" t="str">
        <f t="shared" si="10"/>
        <v>&lt; 1 million</v>
      </c>
      <c r="H88" t="str">
        <f t="shared" si="11"/>
        <v>&lt; 1 million</v>
      </c>
      <c r="I88">
        <f t="shared" si="12"/>
        <v>1</v>
      </c>
      <c r="J88">
        <f t="shared" si="13"/>
        <v>1</v>
      </c>
      <c r="K88">
        <f t="shared" si="8"/>
        <v>1.1472026904398771</v>
      </c>
      <c r="L88">
        <f t="shared" si="9"/>
        <v>1.189207115002721</v>
      </c>
      <c r="M88">
        <f t="shared" si="14"/>
        <v>1.1472026904398771</v>
      </c>
      <c r="N88">
        <f t="shared" si="15"/>
        <v>1.189207115002721</v>
      </c>
      <c r="O88">
        <f>VLOOKUP(A88,site_data_desc!$A$2:$M$380,3,0)</f>
        <v>0</v>
      </c>
      <c r="P88">
        <f>VLOOKUP(A88,site_data_desc!$A$2:$M$380,4,0)</f>
        <v>0.13084899999999999</v>
      </c>
      <c r="Q88">
        <f>VLOOKUP(A88,site_data_desc!$A$2:$M$380,5,0)</f>
        <v>97.872901999999996</v>
      </c>
      <c r="R88">
        <f>VLOOKUP(A88,site_data_desc!$A$2:$M$380,6,0)</f>
        <v>73.252502000000007</v>
      </c>
      <c r="S88">
        <f>VLOOKUP(A88,site_data_desc!$A$2:$M$380,7,0)</f>
        <v>2</v>
      </c>
      <c r="T88">
        <f>VLOOKUP(A88,site_data_desc!$A$2:$M$380,8,0)</f>
        <v>0.18049999999999999</v>
      </c>
      <c r="U88">
        <f>VLOOKUP(A88,site_data_desc!$A$2:$M$380,9,0)</f>
        <v>3.517E-2</v>
      </c>
      <c r="V88">
        <f>VLOOKUP(A88,site_data_desc!$A$2:$M$380,10,0)</f>
        <v>0</v>
      </c>
      <c r="W88">
        <f>VLOOKUP(A88,site_data_desc!$A$2:$M$380,11,0)</f>
        <v>1</v>
      </c>
      <c r="X88">
        <f>VLOOKUP(A88,site_data_desc!$A$2:$M$380,12,0)</f>
        <v>0</v>
      </c>
      <c r="Y88">
        <f>VLOOKUP(A88,site_data_desc!$A$2:$M$380,13,0)</f>
        <v>0</v>
      </c>
    </row>
    <row r="89" spans="1:25" x14ac:dyDescent="0.3">
      <c r="A89" t="s">
        <v>106</v>
      </c>
      <c r="B89" s="1">
        <f>VLOOKUP(A89,welfare_data!$A$1:$C$379,2,0)</f>
        <v>1825707.7854500001</v>
      </c>
      <c r="C89" s="1">
        <f>VLOOKUP(A89,welfare_data!$A$1:$C$379,3,0)</f>
        <v>1628447.9717900001</v>
      </c>
      <c r="D89" t="s">
        <v>372</v>
      </c>
      <c r="E89">
        <v>11.0879999999999</v>
      </c>
      <c r="F89">
        <v>54.832999999999899</v>
      </c>
      <c r="G89" t="str">
        <f t="shared" si="10"/>
        <v>1,000,000 - 3,000,000</v>
      </c>
      <c r="H89" t="str">
        <f t="shared" si="11"/>
        <v>1,000,000 - 3,000,000</v>
      </c>
      <c r="I89">
        <f t="shared" si="12"/>
        <v>2</v>
      </c>
      <c r="J89">
        <f t="shared" si="13"/>
        <v>2</v>
      </c>
      <c r="K89">
        <f t="shared" si="8"/>
        <v>1.3160740129524926</v>
      </c>
      <c r="L89">
        <f t="shared" si="9"/>
        <v>1.4142135623730949</v>
      </c>
      <c r="M89">
        <f t="shared" si="14"/>
        <v>1.3160740129524926</v>
      </c>
      <c r="N89">
        <f t="shared" si="15"/>
        <v>1.4142135623730949</v>
      </c>
      <c r="O89">
        <f>VLOOKUP(A89,site_data_desc!$A$2:$M$380,3,0)</f>
        <v>1</v>
      </c>
      <c r="P89">
        <f>VLOOKUP(A89,site_data_desc!$A$2:$M$380,4,0)</f>
        <v>0.25230499000000001</v>
      </c>
      <c r="Q89">
        <f>VLOOKUP(A89,site_data_desc!$A$2:$M$380,5,0)</f>
        <v>232.65700000000001</v>
      </c>
      <c r="R89">
        <f>VLOOKUP(A89,site_data_desc!$A$2:$M$380,6,0)</f>
        <v>95.885399000000007</v>
      </c>
      <c r="S89">
        <f>VLOOKUP(A89,site_data_desc!$A$2:$M$380,7,0)</f>
        <v>1</v>
      </c>
      <c r="T89">
        <f>VLOOKUP(A89,site_data_desc!$A$2:$M$380,8,0)</f>
        <v>1.44E-2</v>
      </c>
      <c r="U89">
        <f>VLOOKUP(A89,site_data_desc!$A$2:$M$380,9,0)</f>
        <v>1.6500000000000001E-2</v>
      </c>
      <c r="V89">
        <f>VLOOKUP(A89,site_data_desc!$A$2:$M$380,10,0)</f>
        <v>1</v>
      </c>
      <c r="W89">
        <f>VLOOKUP(A89,site_data_desc!$A$2:$M$380,11,0)</f>
        <v>0</v>
      </c>
      <c r="X89">
        <f>VLOOKUP(A89,site_data_desc!$A$2:$M$380,12,0)</f>
        <v>0</v>
      </c>
      <c r="Y89">
        <f>VLOOKUP(A89,site_data_desc!$A$2:$M$380,13,0)</f>
        <v>0</v>
      </c>
    </row>
    <row r="90" spans="1:25" x14ac:dyDescent="0.3">
      <c r="A90" t="s">
        <v>31</v>
      </c>
      <c r="B90" s="1">
        <f>VLOOKUP(A90,welfare_data!$A$1:$C$379,2,0)</f>
        <v>525374.17371600005</v>
      </c>
      <c r="C90" s="1">
        <f>VLOOKUP(A90,welfare_data!$A$1:$C$379,3,0)</f>
        <v>494546.05901000003</v>
      </c>
      <c r="D90" t="s">
        <v>372</v>
      </c>
      <c r="E90">
        <v>10.076000000000001</v>
      </c>
      <c r="F90">
        <v>55.176000000000002</v>
      </c>
      <c r="G90" t="str">
        <f t="shared" si="10"/>
        <v>&lt; 1 million</v>
      </c>
      <c r="H90" t="str">
        <f t="shared" si="11"/>
        <v>&lt; 1 million</v>
      </c>
      <c r="I90">
        <f t="shared" si="12"/>
        <v>1</v>
      </c>
      <c r="J90">
        <f t="shared" si="13"/>
        <v>1</v>
      </c>
      <c r="K90">
        <f t="shared" si="8"/>
        <v>1.1472026904398771</v>
      </c>
      <c r="L90">
        <f t="shared" si="9"/>
        <v>1.189207115002721</v>
      </c>
      <c r="M90">
        <f t="shared" si="14"/>
        <v>1.1472026904398771</v>
      </c>
      <c r="N90">
        <f t="shared" si="15"/>
        <v>1.189207115002721</v>
      </c>
      <c r="O90">
        <f>VLOOKUP(A90,site_data_desc!$A$2:$M$380,3,0)</f>
        <v>1</v>
      </c>
      <c r="P90">
        <f>VLOOKUP(A90,site_data_desc!$A$2:$M$380,4,0)</f>
        <v>1.27175E-2</v>
      </c>
      <c r="Q90">
        <f>VLOOKUP(A90,site_data_desc!$A$2:$M$380,5,0)</f>
        <v>63.231602000000002</v>
      </c>
      <c r="R90">
        <f>VLOOKUP(A90,site_data_desc!$A$2:$M$380,6,0)</f>
        <v>62.558498</v>
      </c>
      <c r="S90">
        <f>VLOOKUP(A90,site_data_desc!$A$2:$M$380,7,0)</f>
        <v>1</v>
      </c>
      <c r="T90">
        <f>VLOOKUP(A90,site_data_desc!$A$2:$M$380,8,0)</f>
        <v>2.6600000000000002E-2</v>
      </c>
      <c r="U90">
        <f>VLOOKUP(A90,site_data_desc!$A$2:$M$380,9,0)</f>
        <v>3.3E-3</v>
      </c>
      <c r="V90">
        <f>VLOOKUP(A90,site_data_desc!$A$2:$M$380,10,0)</f>
        <v>1</v>
      </c>
      <c r="W90">
        <f>VLOOKUP(A90,site_data_desc!$A$2:$M$380,11,0)</f>
        <v>0</v>
      </c>
      <c r="X90">
        <f>VLOOKUP(A90,site_data_desc!$A$2:$M$380,12,0)</f>
        <v>0</v>
      </c>
      <c r="Y90">
        <f>VLOOKUP(A90,site_data_desc!$A$2:$M$380,13,0)</f>
        <v>0</v>
      </c>
    </row>
    <row r="91" spans="1:25" x14ac:dyDescent="0.3">
      <c r="A91" t="s">
        <v>33</v>
      </c>
      <c r="B91" s="1">
        <f>VLOOKUP(A91,welfare_data!$A$1:$C$379,2,0)</f>
        <v>3212015.2104199999</v>
      </c>
      <c r="C91" s="1">
        <f>VLOOKUP(A91,welfare_data!$A$1:$C$379,3,0)</f>
        <v>2954669.7038500002</v>
      </c>
      <c r="D91" t="s">
        <v>372</v>
      </c>
      <c r="E91">
        <v>10.6679999999999</v>
      </c>
      <c r="F91">
        <v>55.447000000000003</v>
      </c>
      <c r="G91" t="str">
        <f t="shared" si="10"/>
        <v>3,000,000 - 10,000,000</v>
      </c>
      <c r="H91" t="str">
        <f t="shared" si="11"/>
        <v>1,000,000 - 3,000,000</v>
      </c>
      <c r="I91">
        <f t="shared" si="12"/>
        <v>3</v>
      </c>
      <c r="J91">
        <f t="shared" si="13"/>
        <v>2</v>
      </c>
      <c r="K91">
        <f t="shared" si="8"/>
        <v>1.5098036484771051</v>
      </c>
      <c r="L91">
        <f t="shared" si="9"/>
        <v>1.6817928305074288</v>
      </c>
      <c r="M91">
        <f t="shared" si="14"/>
        <v>1.3160740129524926</v>
      </c>
      <c r="N91">
        <f t="shared" si="15"/>
        <v>1.4142135623730949</v>
      </c>
      <c r="O91">
        <f>VLOOKUP(A91,site_data_desc!$A$2:$M$380,3,0)</f>
        <v>1</v>
      </c>
      <c r="P91">
        <f>VLOOKUP(A91,site_data_desc!$A$2:$M$380,4,0)</f>
        <v>0.27809399000000001</v>
      </c>
      <c r="Q91">
        <f>VLOOKUP(A91,site_data_desc!$A$2:$M$380,5,0)</f>
        <v>109.038</v>
      </c>
      <c r="R91">
        <f>VLOOKUP(A91,site_data_desc!$A$2:$M$380,6,0)</f>
        <v>105.42700000000001</v>
      </c>
      <c r="S91">
        <f>VLOOKUP(A91,site_data_desc!$A$2:$M$380,7,0)</f>
        <v>1</v>
      </c>
      <c r="T91">
        <f>VLOOKUP(A91,site_data_desc!$A$2:$M$380,8,0)</f>
        <v>1.1900000000000001E-2</v>
      </c>
      <c r="U91">
        <f>VLOOKUP(A91,site_data_desc!$A$2:$M$380,9,0)</f>
        <v>2.7599999999999999E-3</v>
      </c>
      <c r="V91">
        <f>VLOOKUP(A91,site_data_desc!$A$2:$M$380,10,0)</f>
        <v>1</v>
      </c>
      <c r="W91">
        <f>VLOOKUP(A91,site_data_desc!$A$2:$M$380,11,0)</f>
        <v>0</v>
      </c>
      <c r="X91">
        <f>VLOOKUP(A91,site_data_desc!$A$2:$M$380,12,0)</f>
        <v>0</v>
      </c>
      <c r="Y91">
        <f>VLOOKUP(A91,site_data_desc!$A$2:$M$380,13,0)</f>
        <v>0</v>
      </c>
    </row>
    <row r="92" spans="1:25" x14ac:dyDescent="0.3">
      <c r="A92" t="s">
        <v>28</v>
      </c>
      <c r="B92" s="1">
        <f>VLOOKUP(A92,welfare_data!$A$1:$C$379,2,0)</f>
        <v>3194842.9097799999</v>
      </c>
      <c r="C92" s="1">
        <f>VLOOKUP(A92,welfare_data!$A$1:$C$379,3,0)</f>
        <v>2977006.0715700001</v>
      </c>
      <c r="D92" t="s">
        <v>372</v>
      </c>
      <c r="E92">
        <v>9.7309999999999999</v>
      </c>
      <c r="F92">
        <v>55.488999999999898</v>
      </c>
      <c r="G92" t="str">
        <f t="shared" si="10"/>
        <v>3,000,000 - 10,000,000</v>
      </c>
      <c r="H92" t="str">
        <f t="shared" si="11"/>
        <v>1,000,000 - 3,000,000</v>
      </c>
      <c r="I92">
        <f t="shared" si="12"/>
        <v>3</v>
      </c>
      <c r="J92">
        <f t="shared" si="13"/>
        <v>2</v>
      </c>
      <c r="K92">
        <f t="shared" si="8"/>
        <v>1.5098036484771051</v>
      </c>
      <c r="L92">
        <f t="shared" si="9"/>
        <v>1.6817928305074288</v>
      </c>
      <c r="M92">
        <f t="shared" si="14"/>
        <v>1.3160740129524926</v>
      </c>
      <c r="N92">
        <f t="shared" si="15"/>
        <v>1.4142135623730949</v>
      </c>
      <c r="O92">
        <f>VLOOKUP(A92,site_data_desc!$A$2:$M$380,3,0)</f>
        <v>1</v>
      </c>
      <c r="P92">
        <f>VLOOKUP(A92,site_data_desc!$A$2:$M$380,4,0)</f>
        <v>0.66458501999999997</v>
      </c>
      <c r="Q92">
        <f>VLOOKUP(A92,site_data_desc!$A$2:$M$380,5,0)</f>
        <v>314.17200000000003</v>
      </c>
      <c r="R92">
        <f>VLOOKUP(A92,site_data_desc!$A$2:$M$380,6,0)</f>
        <v>287.53798999999998</v>
      </c>
      <c r="S92">
        <f>VLOOKUP(A92,site_data_desc!$A$2:$M$380,7,0)</f>
        <v>1</v>
      </c>
      <c r="T92">
        <f>VLOOKUP(A92,site_data_desc!$A$2:$M$380,8,0)</f>
        <v>1.238E-2</v>
      </c>
      <c r="U92">
        <f>VLOOKUP(A92,site_data_desc!$A$2:$M$380,9,0)</f>
        <v>1.57E-3</v>
      </c>
      <c r="V92">
        <f>VLOOKUP(A92,site_data_desc!$A$2:$M$380,10,0)</f>
        <v>1</v>
      </c>
      <c r="W92">
        <f>VLOOKUP(A92,site_data_desc!$A$2:$M$380,11,0)</f>
        <v>0</v>
      </c>
      <c r="X92">
        <f>VLOOKUP(A92,site_data_desc!$A$2:$M$380,12,0)</f>
        <v>0</v>
      </c>
      <c r="Y92">
        <f>VLOOKUP(A92,site_data_desc!$A$2:$M$380,13,0)</f>
        <v>0</v>
      </c>
    </row>
    <row r="93" spans="1:25" x14ac:dyDescent="0.3">
      <c r="A93" t="s">
        <v>34</v>
      </c>
      <c r="B93" s="1">
        <f>VLOOKUP(A93,welfare_data!$A$1:$C$379,2,0)</f>
        <v>17762644.066199999</v>
      </c>
      <c r="C93" s="1">
        <f>VLOOKUP(A93,welfare_data!$A$1:$C$379,3,0)</f>
        <v>16145233.034600001</v>
      </c>
      <c r="D93" t="s">
        <v>372</v>
      </c>
      <c r="E93">
        <v>10.816000000000001</v>
      </c>
      <c r="F93">
        <v>55.314</v>
      </c>
      <c r="G93" t="str">
        <f t="shared" si="10"/>
        <v>10,000,000 - 30,000,000</v>
      </c>
      <c r="H93" t="str">
        <f t="shared" si="11"/>
        <v>10,000,000 - 30,000,000</v>
      </c>
      <c r="I93">
        <f t="shared" si="12"/>
        <v>4</v>
      </c>
      <c r="J93">
        <f t="shared" si="13"/>
        <v>4</v>
      </c>
      <c r="K93">
        <f t="shared" si="8"/>
        <v>1.7320508075688776</v>
      </c>
      <c r="L93">
        <f t="shared" si="9"/>
        <v>1.9999999999999996</v>
      </c>
      <c r="M93">
        <f t="shared" si="14"/>
        <v>1.7320508075688776</v>
      </c>
      <c r="N93">
        <f t="shared" si="15"/>
        <v>1.9999999999999996</v>
      </c>
      <c r="O93">
        <f>VLOOKUP(A93,site_data_desc!$A$2:$M$380,3,0)</f>
        <v>1</v>
      </c>
      <c r="P93">
        <f>VLOOKUP(A93,site_data_desc!$A$2:$M$380,4,0)</f>
        <v>1.04691</v>
      </c>
      <c r="Q93">
        <f>VLOOKUP(A93,site_data_desc!$A$2:$M$380,5,0)</f>
        <v>382.47100999999998</v>
      </c>
      <c r="R93">
        <f>VLOOKUP(A93,site_data_desc!$A$2:$M$380,6,0)</f>
        <v>165.78799000000001</v>
      </c>
      <c r="S93">
        <f>VLOOKUP(A93,site_data_desc!$A$2:$M$380,7,0)</f>
        <v>1</v>
      </c>
      <c r="T93">
        <f>VLOOKUP(A93,site_data_desc!$A$2:$M$380,8,0)</f>
        <v>2.818E-2</v>
      </c>
      <c r="U93">
        <f>VLOOKUP(A93,site_data_desc!$A$2:$M$380,9,0)</f>
        <v>8.2699999999999996E-3</v>
      </c>
      <c r="V93">
        <f>VLOOKUP(A93,site_data_desc!$A$2:$M$380,10,0)</f>
        <v>1</v>
      </c>
      <c r="W93">
        <f>VLOOKUP(A93,site_data_desc!$A$2:$M$380,11,0)</f>
        <v>0</v>
      </c>
      <c r="X93">
        <f>VLOOKUP(A93,site_data_desc!$A$2:$M$380,12,0)</f>
        <v>0</v>
      </c>
      <c r="Y93">
        <f>VLOOKUP(A93,site_data_desc!$A$2:$M$380,13,0)</f>
        <v>0</v>
      </c>
    </row>
    <row r="94" spans="1:25" x14ac:dyDescent="0.3">
      <c r="A94" t="s">
        <v>26</v>
      </c>
      <c r="B94" s="1">
        <f>VLOOKUP(A94,welfare_data!$A$1:$C$379,2,0)</f>
        <v>1184483.4025999999</v>
      </c>
      <c r="C94" s="1">
        <f>VLOOKUP(A94,welfare_data!$A$1:$C$379,3,0)</f>
        <v>1104572.2420999999</v>
      </c>
      <c r="D94" t="s">
        <v>372</v>
      </c>
      <c r="E94">
        <v>9.8840000000000003</v>
      </c>
      <c r="F94">
        <v>55.511000000000003</v>
      </c>
      <c r="G94" t="str">
        <f t="shared" si="10"/>
        <v>1,000,000 - 3,000,000</v>
      </c>
      <c r="H94" t="str">
        <f t="shared" si="11"/>
        <v>1,000,000 - 3,000,000</v>
      </c>
      <c r="I94">
        <f t="shared" si="12"/>
        <v>2</v>
      </c>
      <c r="J94">
        <f t="shared" si="13"/>
        <v>2</v>
      </c>
      <c r="K94">
        <f t="shared" si="8"/>
        <v>1.3160740129524926</v>
      </c>
      <c r="L94">
        <f t="shared" si="9"/>
        <v>1.4142135623730949</v>
      </c>
      <c r="M94">
        <f t="shared" si="14"/>
        <v>1.3160740129524926</v>
      </c>
      <c r="N94">
        <f t="shared" si="15"/>
        <v>1.4142135623730949</v>
      </c>
      <c r="O94">
        <f>VLOOKUP(A94,site_data_desc!$A$2:$M$380,3,0)</f>
        <v>1</v>
      </c>
      <c r="P94">
        <f>VLOOKUP(A94,site_data_desc!$A$2:$M$380,4,0)</f>
        <v>9.2627998000000003E-2</v>
      </c>
      <c r="Q94">
        <f>VLOOKUP(A94,site_data_desc!$A$2:$M$380,5,0)</f>
        <v>88.316497999999996</v>
      </c>
      <c r="R94">
        <f>VLOOKUP(A94,site_data_desc!$A$2:$M$380,6,0)</f>
        <v>186.17</v>
      </c>
      <c r="S94">
        <f>VLOOKUP(A94,site_data_desc!$A$2:$M$380,7,0)</f>
        <v>1</v>
      </c>
      <c r="T94">
        <f>VLOOKUP(A94,site_data_desc!$A$2:$M$380,8,0)</f>
        <v>3.7139999999999999E-2</v>
      </c>
      <c r="U94">
        <f>VLOOKUP(A94,site_data_desc!$A$2:$M$380,9,0)</f>
        <v>9.4299999999999991E-3</v>
      </c>
      <c r="V94">
        <f>VLOOKUP(A94,site_data_desc!$A$2:$M$380,10,0)</f>
        <v>1</v>
      </c>
      <c r="W94">
        <f>VLOOKUP(A94,site_data_desc!$A$2:$M$380,11,0)</f>
        <v>0</v>
      </c>
      <c r="X94">
        <f>VLOOKUP(A94,site_data_desc!$A$2:$M$380,12,0)</f>
        <v>0</v>
      </c>
      <c r="Y94">
        <f>VLOOKUP(A94,site_data_desc!$A$2:$M$380,13,0)</f>
        <v>0</v>
      </c>
    </row>
    <row r="95" spans="1:25" x14ac:dyDescent="0.3">
      <c r="A95" t="s">
        <v>39</v>
      </c>
      <c r="B95" s="1">
        <f>VLOOKUP(A95,welfare_data!$A$1:$C$379,2,0)</f>
        <v>1610631.6335400001</v>
      </c>
      <c r="C95" s="1">
        <f>VLOOKUP(A95,welfare_data!$A$1:$C$379,3,0)</f>
        <v>1489976.1445200001</v>
      </c>
      <c r="D95" t="s">
        <v>372</v>
      </c>
      <c r="E95">
        <v>10.457000000000001</v>
      </c>
      <c r="F95">
        <v>55.566000000000003</v>
      </c>
      <c r="G95" t="str">
        <f t="shared" si="10"/>
        <v>1,000,000 - 3,000,000</v>
      </c>
      <c r="H95" t="str">
        <f t="shared" si="11"/>
        <v>1,000,000 - 3,000,000</v>
      </c>
      <c r="I95">
        <f t="shared" si="12"/>
        <v>2</v>
      </c>
      <c r="J95">
        <f t="shared" si="13"/>
        <v>2</v>
      </c>
      <c r="K95">
        <f t="shared" si="8"/>
        <v>1.3160740129524926</v>
      </c>
      <c r="L95">
        <f t="shared" si="9"/>
        <v>1.4142135623730949</v>
      </c>
      <c r="M95">
        <f t="shared" si="14"/>
        <v>1.3160740129524926</v>
      </c>
      <c r="N95">
        <f t="shared" si="15"/>
        <v>1.4142135623730949</v>
      </c>
      <c r="O95">
        <f>VLOOKUP(A95,site_data_desc!$A$2:$M$380,3,0)</f>
        <v>1</v>
      </c>
      <c r="P95">
        <f>VLOOKUP(A95,site_data_desc!$A$2:$M$380,4,0)</f>
        <v>3.3314601999999999E-2</v>
      </c>
      <c r="Q95">
        <f>VLOOKUP(A95,site_data_desc!$A$2:$M$380,5,0)</f>
        <v>60.431399999999996</v>
      </c>
      <c r="R95">
        <f>VLOOKUP(A95,site_data_desc!$A$2:$M$380,6,0)</f>
        <v>65.988297000000003</v>
      </c>
      <c r="S95">
        <f>VLOOKUP(A95,site_data_desc!$A$2:$M$380,7,0)</f>
        <v>2</v>
      </c>
      <c r="T95">
        <f>VLOOKUP(A95,site_data_desc!$A$2:$M$380,8,0)</f>
        <v>0.06</v>
      </c>
      <c r="U95">
        <f>VLOOKUP(A95,site_data_desc!$A$2:$M$380,9,0)</f>
        <v>2.35E-2</v>
      </c>
      <c r="V95">
        <f>VLOOKUP(A95,site_data_desc!$A$2:$M$380,10,0)</f>
        <v>0</v>
      </c>
      <c r="W95">
        <f>VLOOKUP(A95,site_data_desc!$A$2:$M$380,11,0)</f>
        <v>1</v>
      </c>
      <c r="X95">
        <f>VLOOKUP(A95,site_data_desc!$A$2:$M$380,12,0)</f>
        <v>0</v>
      </c>
      <c r="Y95">
        <f>VLOOKUP(A95,site_data_desc!$A$2:$M$380,13,0)</f>
        <v>0</v>
      </c>
    </row>
    <row r="96" spans="1:25" x14ac:dyDescent="0.3">
      <c r="A96" t="s">
        <v>41</v>
      </c>
      <c r="B96" s="1">
        <f>VLOOKUP(A96,welfare_data!$A$1:$C$379,2,0)</f>
        <v>3595919.12115</v>
      </c>
      <c r="C96" s="1">
        <f>VLOOKUP(A96,welfare_data!$A$1:$C$379,3,0)</f>
        <v>3319105.7887800001</v>
      </c>
      <c r="D96" t="s">
        <v>372</v>
      </c>
      <c r="E96">
        <v>10.8279999999999</v>
      </c>
      <c r="F96">
        <v>54.924999999999898</v>
      </c>
      <c r="G96" t="str">
        <f t="shared" si="10"/>
        <v>3,000,000 - 10,000,000</v>
      </c>
      <c r="H96" t="str">
        <f t="shared" si="11"/>
        <v>3,000,000 - 10,000,000</v>
      </c>
      <c r="I96">
        <f t="shared" si="12"/>
        <v>3</v>
      </c>
      <c r="J96">
        <f t="shared" si="13"/>
        <v>3</v>
      </c>
      <c r="K96">
        <f t="shared" si="8"/>
        <v>1.5098036484771051</v>
      </c>
      <c r="L96">
        <f t="shared" si="9"/>
        <v>1.6817928305074288</v>
      </c>
      <c r="M96">
        <f t="shared" si="14"/>
        <v>1.5098036484771051</v>
      </c>
      <c r="N96">
        <f t="shared" si="15"/>
        <v>1.6817928305074288</v>
      </c>
      <c r="O96">
        <f>VLOOKUP(A96,site_data_desc!$A$2:$M$380,3,0)</f>
        <v>1</v>
      </c>
      <c r="P96">
        <f>VLOOKUP(A96,site_data_desc!$A$2:$M$380,4,0)</f>
        <v>3.2176201000000001E-2</v>
      </c>
      <c r="Q96">
        <f>VLOOKUP(A96,site_data_desc!$A$2:$M$380,5,0)</f>
        <v>40.117901000000003</v>
      </c>
      <c r="R96">
        <f>VLOOKUP(A96,site_data_desc!$A$2:$M$380,6,0)</f>
        <v>73.319999999999993</v>
      </c>
      <c r="S96">
        <f>VLOOKUP(A96,site_data_desc!$A$2:$M$380,7,0)</f>
        <v>1</v>
      </c>
      <c r="T96">
        <f>VLOOKUP(A96,site_data_desc!$A$2:$M$380,8,0)</f>
        <v>3.2670000000000005E-2</v>
      </c>
      <c r="U96">
        <f>VLOOKUP(A96,site_data_desc!$A$2:$M$380,9,0)</f>
        <v>1.17E-3</v>
      </c>
      <c r="V96">
        <f>VLOOKUP(A96,site_data_desc!$A$2:$M$380,10,0)</f>
        <v>1</v>
      </c>
      <c r="W96">
        <f>VLOOKUP(A96,site_data_desc!$A$2:$M$380,11,0)</f>
        <v>0</v>
      </c>
      <c r="X96">
        <f>VLOOKUP(A96,site_data_desc!$A$2:$M$380,12,0)</f>
        <v>0</v>
      </c>
      <c r="Y96">
        <f>VLOOKUP(A96,site_data_desc!$A$2:$M$380,13,0)</f>
        <v>0</v>
      </c>
    </row>
    <row r="97" spans="1:25" x14ac:dyDescent="0.3">
      <c r="A97" t="s">
        <v>43</v>
      </c>
      <c r="B97" s="1">
        <f>VLOOKUP(A97,welfare_data!$A$1:$C$379,2,0)</f>
        <v>477931.09373099997</v>
      </c>
      <c r="C97" s="1">
        <f>VLOOKUP(A97,welfare_data!$A$1:$C$379,3,0)</f>
        <v>925739.03722399997</v>
      </c>
      <c r="D97" t="s">
        <v>372</v>
      </c>
      <c r="E97">
        <v>10.711</v>
      </c>
      <c r="F97">
        <v>54.942999999999898</v>
      </c>
      <c r="G97" t="str">
        <f t="shared" si="10"/>
        <v>&lt; 1 million</v>
      </c>
      <c r="H97" t="str">
        <f t="shared" si="11"/>
        <v>&lt; 1 million</v>
      </c>
      <c r="I97">
        <f t="shared" si="12"/>
        <v>1</v>
      </c>
      <c r="J97">
        <f t="shared" si="13"/>
        <v>1</v>
      </c>
      <c r="K97">
        <f t="shared" si="8"/>
        <v>1.1472026904398771</v>
      </c>
      <c r="L97">
        <f t="shared" si="9"/>
        <v>1.189207115002721</v>
      </c>
      <c r="M97">
        <f t="shared" si="14"/>
        <v>1.1472026904398771</v>
      </c>
      <c r="N97">
        <f t="shared" si="15"/>
        <v>1.189207115002721</v>
      </c>
      <c r="O97">
        <f>VLOOKUP(A97,site_data_desc!$A$2:$M$380,3,0)</f>
        <v>0</v>
      </c>
      <c r="P97">
        <f>VLOOKUP(A97,site_data_desc!$A$2:$M$380,4,0)</f>
        <v>0.34890701000000002</v>
      </c>
      <c r="Q97">
        <f>VLOOKUP(A97,site_data_desc!$A$2:$M$380,5,0)</f>
        <v>134.07001</v>
      </c>
      <c r="R97">
        <f>VLOOKUP(A97,site_data_desc!$A$2:$M$380,6,0)</f>
        <v>82.891700999999998</v>
      </c>
      <c r="S97">
        <f>VLOOKUP(A97,site_data_desc!$A$2:$M$380,7,0)</f>
        <v>1</v>
      </c>
      <c r="T97">
        <f>VLOOKUP(A97,site_data_desc!$A$2:$M$380,8,0)</f>
        <v>0.01</v>
      </c>
      <c r="U97">
        <f>VLOOKUP(A97,site_data_desc!$A$2:$M$380,9,0)</f>
        <v>3.8E-3</v>
      </c>
      <c r="V97">
        <f>VLOOKUP(A97,site_data_desc!$A$2:$M$380,10,0)</f>
        <v>1</v>
      </c>
      <c r="W97">
        <f>VLOOKUP(A97,site_data_desc!$A$2:$M$380,11,0)</f>
        <v>0</v>
      </c>
      <c r="X97">
        <f>VLOOKUP(A97,site_data_desc!$A$2:$M$380,12,0)</f>
        <v>0</v>
      </c>
      <c r="Y97">
        <f>VLOOKUP(A97,site_data_desc!$A$2:$M$380,13,0)</f>
        <v>0</v>
      </c>
    </row>
    <row r="98" spans="1:25" x14ac:dyDescent="0.3">
      <c r="A98" t="s">
        <v>36</v>
      </c>
      <c r="B98" s="1">
        <f>VLOOKUP(A98,welfare_data!$A$1:$C$379,2,0)</f>
        <v>9710011.8961500004</v>
      </c>
      <c r="C98" s="1">
        <f>VLOOKUP(A98,welfare_data!$A$1:$C$379,3,0)</f>
        <v>9068439.1121800002</v>
      </c>
      <c r="D98" t="s">
        <v>372</v>
      </c>
      <c r="E98">
        <v>10.638</v>
      </c>
      <c r="F98">
        <v>55.058999999999898</v>
      </c>
      <c r="G98" t="str">
        <f t="shared" si="10"/>
        <v>3,000,000 - 10,000,000</v>
      </c>
      <c r="H98" t="str">
        <f t="shared" si="11"/>
        <v>3,000,000 - 10,000,000</v>
      </c>
      <c r="I98">
        <f t="shared" si="12"/>
        <v>3</v>
      </c>
      <c r="J98">
        <f t="shared" si="13"/>
        <v>3</v>
      </c>
      <c r="K98">
        <f t="shared" si="8"/>
        <v>1.5098036484771051</v>
      </c>
      <c r="L98">
        <f t="shared" si="9"/>
        <v>1.6817928305074288</v>
      </c>
      <c r="M98">
        <f t="shared" si="14"/>
        <v>1.5098036484771051</v>
      </c>
      <c r="N98">
        <f t="shared" si="15"/>
        <v>1.6817928305074288</v>
      </c>
      <c r="O98">
        <f>VLOOKUP(A98,site_data_desc!$A$2:$M$380,3,0)</f>
        <v>1</v>
      </c>
      <c r="P98">
        <f>VLOOKUP(A98,site_data_desc!$A$2:$M$380,4,0)</f>
        <v>1.1019399000000001</v>
      </c>
      <c r="Q98">
        <f>VLOOKUP(A98,site_data_desc!$A$2:$M$380,5,0)</f>
        <v>399.98998999999998</v>
      </c>
      <c r="R98">
        <f>VLOOKUP(A98,site_data_desc!$A$2:$M$380,6,0)</f>
        <v>222.74199999999999</v>
      </c>
      <c r="S98">
        <f>VLOOKUP(A98,site_data_desc!$A$2:$M$380,7,0)</f>
        <v>1</v>
      </c>
      <c r="T98">
        <f>VLOOKUP(A98,site_data_desc!$A$2:$M$380,8,0)</f>
        <v>2.8000000000000001E-2</v>
      </c>
      <c r="U98">
        <f>VLOOKUP(A98,site_data_desc!$A$2:$M$380,9,0)</f>
        <v>1.7749999999999998E-2</v>
      </c>
      <c r="V98">
        <f>VLOOKUP(A98,site_data_desc!$A$2:$M$380,10,0)</f>
        <v>1</v>
      </c>
      <c r="W98">
        <f>VLOOKUP(A98,site_data_desc!$A$2:$M$380,11,0)</f>
        <v>0</v>
      </c>
      <c r="X98">
        <f>VLOOKUP(A98,site_data_desc!$A$2:$M$380,12,0)</f>
        <v>0</v>
      </c>
      <c r="Y98">
        <f>VLOOKUP(A98,site_data_desc!$A$2:$M$380,13,0)</f>
        <v>0</v>
      </c>
    </row>
    <row r="99" spans="1:25" x14ac:dyDescent="0.3">
      <c r="A99" t="s">
        <v>37</v>
      </c>
      <c r="B99" s="1">
        <f>VLOOKUP(A99,welfare_data!$A$1:$C$379,2,0)</f>
        <v>4179820.02146</v>
      </c>
      <c r="C99" s="1">
        <f>VLOOKUP(A99,welfare_data!$A$1:$C$379,3,0)</f>
        <v>3907144.5106700002</v>
      </c>
      <c r="D99" t="s">
        <v>372</v>
      </c>
      <c r="E99">
        <v>10.6579999999999</v>
      </c>
      <c r="F99">
        <v>55.021999999999899</v>
      </c>
      <c r="G99" t="str">
        <f t="shared" si="10"/>
        <v>3,000,000 - 10,000,000</v>
      </c>
      <c r="H99" t="str">
        <f t="shared" si="11"/>
        <v>3,000,000 - 10,000,000</v>
      </c>
      <c r="I99">
        <f t="shared" si="12"/>
        <v>3</v>
      </c>
      <c r="J99">
        <f t="shared" si="13"/>
        <v>3</v>
      </c>
      <c r="K99">
        <f t="shared" si="8"/>
        <v>1.5098036484771051</v>
      </c>
      <c r="L99">
        <f t="shared" si="9"/>
        <v>1.6817928305074288</v>
      </c>
      <c r="M99">
        <f t="shared" si="14"/>
        <v>1.5098036484771051</v>
      </c>
      <c r="N99">
        <f t="shared" si="15"/>
        <v>1.6817928305074288</v>
      </c>
      <c r="O99">
        <f>VLOOKUP(A99,site_data_desc!$A$2:$M$380,3,0)</f>
        <v>1</v>
      </c>
      <c r="P99">
        <f>VLOOKUP(A99,site_data_desc!$A$2:$M$380,4,0)</f>
        <v>8.8350898999999997E-2</v>
      </c>
      <c r="Q99">
        <f>VLOOKUP(A99,site_data_desc!$A$2:$M$380,5,0)</f>
        <v>348.15701000000001</v>
      </c>
      <c r="R99">
        <f>VLOOKUP(A99,site_data_desc!$A$2:$M$380,6,0)</f>
        <v>257.733</v>
      </c>
      <c r="S99">
        <f>VLOOKUP(A99,site_data_desc!$A$2:$M$380,7,0)</f>
        <v>1</v>
      </c>
      <c r="T99">
        <f>VLOOKUP(A99,site_data_desc!$A$2:$M$380,8,0)</f>
        <v>1.15E-2</v>
      </c>
      <c r="U99">
        <f>VLOOKUP(A99,site_data_desc!$A$2:$M$380,9,0)</f>
        <v>4.7000000000000002E-3</v>
      </c>
      <c r="V99">
        <f>VLOOKUP(A99,site_data_desc!$A$2:$M$380,10,0)</f>
        <v>1</v>
      </c>
      <c r="W99">
        <f>VLOOKUP(A99,site_data_desc!$A$2:$M$380,11,0)</f>
        <v>0</v>
      </c>
      <c r="X99">
        <f>VLOOKUP(A99,site_data_desc!$A$2:$M$380,12,0)</f>
        <v>0</v>
      </c>
      <c r="Y99">
        <f>VLOOKUP(A99,site_data_desc!$A$2:$M$380,13,0)</f>
        <v>0</v>
      </c>
    </row>
    <row r="100" spans="1:25" x14ac:dyDescent="0.3">
      <c r="A100" t="s">
        <v>111</v>
      </c>
      <c r="B100" s="1">
        <f>VLOOKUP(A100,welfare_data!$A$1:$C$379,2,0)</f>
        <v>2411396.7009200002</v>
      </c>
      <c r="C100" s="1">
        <f>VLOOKUP(A100,welfare_data!$A$1:$C$379,3,0)</f>
        <v>1966753.7508</v>
      </c>
      <c r="D100" t="s">
        <v>372</v>
      </c>
      <c r="E100">
        <v>11.648</v>
      </c>
      <c r="F100">
        <v>55.174999999999898</v>
      </c>
      <c r="G100" t="str">
        <f t="shared" si="10"/>
        <v>1,000,000 - 3,000,000</v>
      </c>
      <c r="H100" t="str">
        <f t="shared" si="11"/>
        <v>1,000,000 - 3,000,000</v>
      </c>
      <c r="I100">
        <f t="shared" si="12"/>
        <v>2</v>
      </c>
      <c r="J100">
        <f t="shared" si="13"/>
        <v>2</v>
      </c>
      <c r="K100">
        <f t="shared" si="8"/>
        <v>1.3160740129524926</v>
      </c>
      <c r="L100">
        <f t="shared" si="9"/>
        <v>1.4142135623730949</v>
      </c>
      <c r="M100">
        <f t="shared" si="14"/>
        <v>1.3160740129524926</v>
      </c>
      <c r="N100">
        <f t="shared" si="15"/>
        <v>1.4142135623730949</v>
      </c>
      <c r="O100">
        <f>VLOOKUP(A100,site_data_desc!$A$2:$M$380,3,0)</f>
        <v>1</v>
      </c>
      <c r="P100">
        <f>VLOOKUP(A100,site_data_desc!$A$2:$M$380,4,0)</f>
        <v>8.8216499000000004E-2</v>
      </c>
      <c r="Q100">
        <f>VLOOKUP(A100,site_data_desc!$A$2:$M$380,5,0)</f>
        <v>45.005401999999997</v>
      </c>
      <c r="R100">
        <f>VLOOKUP(A100,site_data_desc!$A$2:$M$380,6,0)</f>
        <v>210.422</v>
      </c>
      <c r="S100">
        <f>VLOOKUP(A100,site_data_desc!$A$2:$M$380,7,0)</f>
        <v>1</v>
      </c>
      <c r="T100">
        <f>VLOOKUP(A100,site_data_desc!$A$2:$M$380,8,0)</f>
        <v>1.7999999999999999E-2</v>
      </c>
      <c r="U100">
        <f>VLOOKUP(A100,site_data_desc!$A$2:$M$380,9,0)</f>
        <v>1.4999999999999999E-2</v>
      </c>
      <c r="V100">
        <f>VLOOKUP(A100,site_data_desc!$A$2:$M$380,10,0)</f>
        <v>1</v>
      </c>
      <c r="W100">
        <f>VLOOKUP(A100,site_data_desc!$A$2:$M$380,11,0)</f>
        <v>0</v>
      </c>
      <c r="X100">
        <f>VLOOKUP(A100,site_data_desc!$A$2:$M$380,12,0)</f>
        <v>0</v>
      </c>
      <c r="Y100">
        <f>VLOOKUP(A100,site_data_desc!$A$2:$M$380,13,0)</f>
        <v>0</v>
      </c>
    </row>
    <row r="101" spans="1:25" x14ac:dyDescent="0.3">
      <c r="A101" t="s">
        <v>38</v>
      </c>
      <c r="B101" s="1">
        <f>VLOOKUP(A101,welfare_data!$A$1:$C$379,2,0)</f>
        <v>424270.798648</v>
      </c>
      <c r="C101" s="1">
        <f>VLOOKUP(A101,welfare_data!$A$1:$C$379,3,0)</f>
        <v>818191.19187099999</v>
      </c>
      <c r="D101" t="s">
        <v>372</v>
      </c>
      <c r="E101">
        <v>10.733000000000001</v>
      </c>
      <c r="F101">
        <v>55.067</v>
      </c>
      <c r="G101" t="str">
        <f t="shared" si="10"/>
        <v>&lt; 1 million</v>
      </c>
      <c r="H101" t="str">
        <f t="shared" si="11"/>
        <v>&lt; 1 million</v>
      </c>
      <c r="I101">
        <f t="shared" si="12"/>
        <v>1</v>
      </c>
      <c r="J101">
        <f t="shared" si="13"/>
        <v>1</v>
      </c>
      <c r="K101">
        <f t="shared" si="8"/>
        <v>1.1472026904398771</v>
      </c>
      <c r="L101">
        <f t="shared" si="9"/>
        <v>1.189207115002721</v>
      </c>
      <c r="M101">
        <f t="shared" si="14"/>
        <v>1.1472026904398771</v>
      </c>
      <c r="N101">
        <f t="shared" si="15"/>
        <v>1.189207115002721</v>
      </c>
      <c r="O101">
        <f>VLOOKUP(A101,site_data_desc!$A$2:$M$380,3,0)</f>
        <v>0</v>
      </c>
      <c r="P101">
        <f>VLOOKUP(A101,site_data_desc!$A$2:$M$380,4,0)</f>
        <v>2.4985499999999997E-2</v>
      </c>
      <c r="Q101">
        <f>VLOOKUP(A101,site_data_desc!$A$2:$M$380,5,0)</f>
        <v>125.574</v>
      </c>
      <c r="R101">
        <f>VLOOKUP(A101,site_data_desc!$A$2:$M$380,6,0)</f>
        <v>246.196</v>
      </c>
      <c r="S101">
        <f>VLOOKUP(A101,site_data_desc!$A$2:$M$380,7,0)</f>
        <v>1</v>
      </c>
      <c r="T101">
        <f>VLOOKUP(A101,site_data_desc!$A$2:$M$380,8,0)</f>
        <v>4.333E-2</v>
      </c>
      <c r="U101">
        <f>VLOOKUP(A101,site_data_desc!$A$2:$M$380,9,0)</f>
        <v>4.4999999999999997E-3</v>
      </c>
      <c r="V101">
        <f>VLOOKUP(A101,site_data_desc!$A$2:$M$380,10,0)</f>
        <v>1</v>
      </c>
      <c r="W101">
        <f>VLOOKUP(A101,site_data_desc!$A$2:$M$380,11,0)</f>
        <v>0</v>
      </c>
      <c r="X101">
        <f>VLOOKUP(A101,site_data_desc!$A$2:$M$380,12,0)</f>
        <v>0</v>
      </c>
      <c r="Y101">
        <f>VLOOKUP(A101,site_data_desc!$A$2:$M$380,13,0)</f>
        <v>0</v>
      </c>
    </row>
    <row r="102" spans="1:25" x14ac:dyDescent="0.3">
      <c r="A102" t="s">
        <v>42</v>
      </c>
      <c r="B102" s="1">
        <f>VLOOKUP(A102,welfare_data!$A$1:$C$379,2,0)</f>
        <v>2090481.67527</v>
      </c>
      <c r="C102" s="1">
        <f>VLOOKUP(A102,welfare_data!$A$1:$C$379,3,0)</f>
        <v>1946851.0520200001</v>
      </c>
      <c r="D102" t="s">
        <v>372</v>
      </c>
      <c r="E102">
        <v>10.676</v>
      </c>
      <c r="F102">
        <v>54.753</v>
      </c>
      <c r="G102" t="str">
        <f t="shared" si="10"/>
        <v>1,000,000 - 3,000,000</v>
      </c>
      <c r="H102" t="str">
        <f t="shared" si="11"/>
        <v>1,000,000 - 3,000,000</v>
      </c>
      <c r="I102">
        <f t="shared" si="12"/>
        <v>2</v>
      </c>
      <c r="J102">
        <f t="shared" si="13"/>
        <v>2</v>
      </c>
      <c r="K102">
        <f t="shared" si="8"/>
        <v>1.3160740129524926</v>
      </c>
      <c r="L102">
        <f t="shared" si="9"/>
        <v>1.4142135623730949</v>
      </c>
      <c r="M102">
        <f t="shared" si="14"/>
        <v>1.3160740129524926</v>
      </c>
      <c r="N102">
        <f t="shared" si="15"/>
        <v>1.4142135623730949</v>
      </c>
      <c r="O102">
        <f>VLOOKUP(A102,site_data_desc!$A$2:$M$380,3,0)</f>
        <v>1</v>
      </c>
      <c r="P102">
        <f>VLOOKUP(A102,site_data_desc!$A$2:$M$380,4,0)</f>
        <v>5.5520801000000002E-2</v>
      </c>
      <c r="Q102">
        <f>VLOOKUP(A102,site_data_desc!$A$2:$M$380,5,0)</f>
        <v>36.421599999999998</v>
      </c>
      <c r="R102">
        <f>VLOOKUP(A102,site_data_desc!$A$2:$M$380,6,0)</f>
        <v>43.228901</v>
      </c>
      <c r="S102">
        <f>VLOOKUP(A102,site_data_desc!$A$2:$M$380,7,0)</f>
        <v>1</v>
      </c>
      <c r="T102">
        <f>VLOOKUP(A102,site_data_desc!$A$2:$M$380,8,0)</f>
        <v>1.291E-2</v>
      </c>
      <c r="U102">
        <f>VLOOKUP(A102,site_data_desc!$A$2:$M$380,9,0)</f>
        <v>2.2699999999999999E-3</v>
      </c>
      <c r="V102">
        <f>VLOOKUP(A102,site_data_desc!$A$2:$M$380,10,0)</f>
        <v>1</v>
      </c>
      <c r="W102">
        <f>VLOOKUP(A102,site_data_desc!$A$2:$M$380,11,0)</f>
        <v>0</v>
      </c>
      <c r="X102">
        <f>VLOOKUP(A102,site_data_desc!$A$2:$M$380,12,0)</f>
        <v>0</v>
      </c>
      <c r="Y102">
        <f>VLOOKUP(A102,site_data_desc!$A$2:$M$380,13,0)</f>
        <v>0</v>
      </c>
    </row>
    <row r="103" spans="1:25" x14ac:dyDescent="0.3">
      <c r="A103" t="s">
        <v>117</v>
      </c>
      <c r="B103" s="1">
        <f>VLOOKUP(A103,welfare_data!$A$1:$C$379,2,0)</f>
        <v>664669.72844600002</v>
      </c>
      <c r="C103" s="1">
        <f>VLOOKUP(A103,welfare_data!$A$1:$C$379,3,0)</f>
        <v>1106089.9676000001</v>
      </c>
      <c r="D103" t="s">
        <v>372</v>
      </c>
      <c r="E103">
        <v>11.88</v>
      </c>
      <c r="F103">
        <v>54.944000000000003</v>
      </c>
      <c r="G103" t="str">
        <f t="shared" si="10"/>
        <v>&lt; 1 million</v>
      </c>
      <c r="H103" t="str">
        <f t="shared" si="11"/>
        <v>1,000,000 - 3,000,000</v>
      </c>
      <c r="I103">
        <f t="shared" si="12"/>
        <v>1</v>
      </c>
      <c r="J103">
        <f t="shared" si="13"/>
        <v>2</v>
      </c>
      <c r="K103">
        <f t="shared" si="8"/>
        <v>1.1472026904398771</v>
      </c>
      <c r="L103">
        <f t="shared" si="9"/>
        <v>1.189207115002721</v>
      </c>
      <c r="M103">
        <f t="shared" si="14"/>
        <v>1.3160740129524926</v>
      </c>
      <c r="N103">
        <f t="shared" si="15"/>
        <v>1.4142135623730949</v>
      </c>
      <c r="O103">
        <f>VLOOKUP(A103,site_data_desc!$A$2:$M$380,3,0)</f>
        <v>0</v>
      </c>
      <c r="P103">
        <f>VLOOKUP(A103,site_data_desc!$A$2:$M$380,4,0)</f>
        <v>7.3397200999999995E-2</v>
      </c>
      <c r="Q103">
        <f>VLOOKUP(A103,site_data_desc!$A$2:$M$380,5,0)</f>
        <v>114.249</v>
      </c>
      <c r="R103">
        <f>VLOOKUP(A103,site_data_desc!$A$2:$M$380,6,0)</f>
        <v>100.777</v>
      </c>
      <c r="S103">
        <f>VLOOKUP(A103,site_data_desc!$A$2:$M$380,7,0)</f>
        <v>1</v>
      </c>
      <c r="T103">
        <f>VLOOKUP(A103,site_data_desc!$A$2:$M$380,8,0)</f>
        <v>3.288E-2</v>
      </c>
      <c r="U103">
        <f>VLOOKUP(A103,site_data_desc!$A$2:$M$380,9,0)</f>
        <v>1.137E-2</v>
      </c>
      <c r="V103">
        <f>VLOOKUP(A103,site_data_desc!$A$2:$M$380,10,0)</f>
        <v>1</v>
      </c>
      <c r="W103">
        <f>VLOOKUP(A103,site_data_desc!$A$2:$M$380,11,0)</f>
        <v>0</v>
      </c>
      <c r="X103">
        <f>VLOOKUP(A103,site_data_desc!$A$2:$M$380,12,0)</f>
        <v>0</v>
      </c>
      <c r="Y103">
        <f>VLOOKUP(A103,site_data_desc!$A$2:$M$380,13,0)</f>
        <v>0</v>
      </c>
    </row>
    <row r="104" spans="1:25" x14ac:dyDescent="0.3">
      <c r="A104" t="s">
        <v>44</v>
      </c>
      <c r="B104" s="1">
        <f>VLOOKUP(A104,welfare_data!$A$1:$C$379,2,0)</f>
        <v>6350744.3794999998</v>
      </c>
      <c r="C104" s="1">
        <f>VLOOKUP(A104,welfare_data!$A$1:$C$379,3,0)</f>
        <v>6002162.8879000004</v>
      </c>
      <c r="D104" t="s">
        <v>372</v>
      </c>
      <c r="E104">
        <v>10.401</v>
      </c>
      <c r="F104">
        <v>54.896000000000001</v>
      </c>
      <c r="G104" t="str">
        <f t="shared" si="10"/>
        <v>3,000,000 - 10,000,000</v>
      </c>
      <c r="H104" t="str">
        <f t="shared" si="11"/>
        <v>3,000,000 - 10,000,000</v>
      </c>
      <c r="I104">
        <f t="shared" si="12"/>
        <v>3</v>
      </c>
      <c r="J104">
        <f t="shared" si="13"/>
        <v>3</v>
      </c>
      <c r="K104">
        <f t="shared" si="8"/>
        <v>1.5098036484771051</v>
      </c>
      <c r="L104">
        <f t="shared" si="9"/>
        <v>1.6817928305074288</v>
      </c>
      <c r="M104">
        <f t="shared" si="14"/>
        <v>1.5098036484771051</v>
      </c>
      <c r="N104">
        <f t="shared" si="15"/>
        <v>1.6817928305074288</v>
      </c>
      <c r="O104">
        <f>VLOOKUP(A104,site_data_desc!$A$2:$M$380,3,0)</f>
        <v>1</v>
      </c>
      <c r="P104">
        <f>VLOOKUP(A104,site_data_desc!$A$2:$M$380,4,0)</f>
        <v>0.118245</v>
      </c>
      <c r="Q104">
        <f>VLOOKUP(A104,site_data_desc!$A$2:$M$380,5,0)</f>
        <v>66.511803</v>
      </c>
      <c r="R104">
        <f>VLOOKUP(A104,site_data_desc!$A$2:$M$380,6,0)</f>
        <v>83.151398</v>
      </c>
      <c r="S104">
        <f>VLOOKUP(A104,site_data_desc!$A$2:$M$380,7,0)</f>
        <v>1</v>
      </c>
      <c r="T104">
        <f>VLOOKUP(A104,site_data_desc!$A$2:$M$380,8,0)</f>
        <v>2.4500000000000001E-2</v>
      </c>
      <c r="U104">
        <f>VLOOKUP(A104,site_data_desc!$A$2:$M$380,9,0)</f>
        <v>7.4999999999999997E-3</v>
      </c>
      <c r="V104">
        <f>VLOOKUP(A104,site_data_desc!$A$2:$M$380,10,0)</f>
        <v>1</v>
      </c>
      <c r="W104">
        <f>VLOOKUP(A104,site_data_desc!$A$2:$M$380,11,0)</f>
        <v>0</v>
      </c>
      <c r="X104">
        <f>VLOOKUP(A104,site_data_desc!$A$2:$M$380,12,0)</f>
        <v>0</v>
      </c>
      <c r="Y104">
        <f>VLOOKUP(A104,site_data_desc!$A$2:$M$380,13,0)</f>
        <v>0</v>
      </c>
    </row>
    <row r="105" spans="1:25" x14ac:dyDescent="0.3">
      <c r="A105" t="s">
        <v>118</v>
      </c>
      <c r="B105" s="1">
        <f>VLOOKUP(A105,welfare_data!$A$1:$C$379,2,0)</f>
        <v>752828.17467199999</v>
      </c>
      <c r="C105" s="1">
        <f>VLOOKUP(A105,welfare_data!$A$1:$C$379,3,0)</f>
        <v>1225042.5524599999</v>
      </c>
      <c r="D105" t="s">
        <v>372</v>
      </c>
      <c r="E105">
        <v>12.047000000000001</v>
      </c>
      <c r="F105">
        <v>55.125999999999898</v>
      </c>
      <c r="G105" t="str">
        <f t="shared" si="10"/>
        <v>&lt; 1 million</v>
      </c>
      <c r="H105" t="str">
        <f t="shared" si="11"/>
        <v>1,000,000 - 3,000,000</v>
      </c>
      <c r="I105">
        <f t="shared" si="12"/>
        <v>1</v>
      </c>
      <c r="J105">
        <f t="shared" si="13"/>
        <v>2</v>
      </c>
      <c r="K105">
        <f t="shared" si="8"/>
        <v>1.1472026904398771</v>
      </c>
      <c r="L105">
        <f t="shared" si="9"/>
        <v>1.189207115002721</v>
      </c>
      <c r="M105">
        <f t="shared" si="14"/>
        <v>1.3160740129524926</v>
      </c>
      <c r="N105">
        <f t="shared" si="15"/>
        <v>1.4142135623730949</v>
      </c>
      <c r="O105">
        <f>VLOOKUP(A105,site_data_desc!$A$2:$M$380,3,0)</f>
        <v>0</v>
      </c>
      <c r="P105">
        <f>VLOOKUP(A105,site_data_desc!$A$2:$M$380,4,0)</f>
        <v>0.15210899</v>
      </c>
      <c r="Q105">
        <f>VLOOKUP(A105,site_data_desc!$A$2:$M$380,5,0)</f>
        <v>82.248703000000006</v>
      </c>
      <c r="R105">
        <f>VLOOKUP(A105,site_data_desc!$A$2:$M$380,6,0)</f>
        <v>62.475600999999997</v>
      </c>
      <c r="S105">
        <f>VLOOKUP(A105,site_data_desc!$A$2:$M$380,7,0)</f>
        <v>1</v>
      </c>
      <c r="T105">
        <f>VLOOKUP(A105,site_data_desc!$A$2:$M$380,8,0)</f>
        <v>5.45E-2</v>
      </c>
      <c r="U105">
        <f>VLOOKUP(A105,site_data_desc!$A$2:$M$380,9,0)</f>
        <v>2.8500000000000001E-2</v>
      </c>
      <c r="V105">
        <f>VLOOKUP(A105,site_data_desc!$A$2:$M$380,10,0)</f>
        <v>1</v>
      </c>
      <c r="W105">
        <f>VLOOKUP(A105,site_data_desc!$A$2:$M$380,11,0)</f>
        <v>0</v>
      </c>
      <c r="X105">
        <f>VLOOKUP(A105,site_data_desc!$A$2:$M$380,12,0)</f>
        <v>0</v>
      </c>
      <c r="Y105">
        <f>VLOOKUP(A105,site_data_desc!$A$2:$M$380,13,0)</f>
        <v>0</v>
      </c>
    </row>
    <row r="106" spans="1:25" x14ac:dyDescent="0.3">
      <c r="A106" t="s">
        <v>3</v>
      </c>
      <c r="B106" s="1">
        <f>VLOOKUP(A106,welfare_data!$A$1:$C$379,2,0)</f>
        <v>6153215.9329000004</v>
      </c>
      <c r="C106" s="1">
        <f>VLOOKUP(A106,welfare_data!$A$1:$C$379,3,0)</f>
        <v>5302973.1865699999</v>
      </c>
      <c r="D106" t="s">
        <v>372</v>
      </c>
      <c r="E106">
        <v>10.541</v>
      </c>
      <c r="F106">
        <v>57.460999999999899</v>
      </c>
      <c r="G106" t="str">
        <f t="shared" si="10"/>
        <v>3,000,000 - 10,000,000</v>
      </c>
      <c r="H106" t="str">
        <f t="shared" si="11"/>
        <v>3,000,000 - 10,000,000</v>
      </c>
      <c r="I106">
        <f t="shared" si="12"/>
        <v>3</v>
      </c>
      <c r="J106">
        <f t="shared" si="13"/>
        <v>3</v>
      </c>
      <c r="K106">
        <f t="shared" si="8"/>
        <v>1.5098036484771051</v>
      </c>
      <c r="L106">
        <f t="shared" si="9"/>
        <v>1.6817928305074288</v>
      </c>
      <c r="M106">
        <f t="shared" si="14"/>
        <v>1.5098036484771051</v>
      </c>
      <c r="N106">
        <f t="shared" si="15"/>
        <v>1.6817928305074288</v>
      </c>
      <c r="O106">
        <f>VLOOKUP(A106,site_data_desc!$A$2:$M$380,3,0)</f>
        <v>1</v>
      </c>
      <c r="P106">
        <f>VLOOKUP(A106,site_data_desc!$A$2:$M$380,4,0)</f>
        <v>1.0711899</v>
      </c>
      <c r="Q106">
        <f>VLOOKUP(A106,site_data_desc!$A$2:$M$380,5,0)</f>
        <v>620.48797999999999</v>
      </c>
      <c r="R106">
        <f>VLOOKUP(A106,site_data_desc!$A$2:$M$380,6,0)</f>
        <v>283.875</v>
      </c>
      <c r="S106">
        <f>VLOOKUP(A106,site_data_desc!$A$2:$M$380,7,0)</f>
        <v>1</v>
      </c>
      <c r="T106">
        <f>VLOOKUP(A106,site_data_desc!$A$2:$M$380,8,0)</f>
        <v>2.409E-2</v>
      </c>
      <c r="U106">
        <f>VLOOKUP(A106,site_data_desc!$A$2:$M$380,9,0)</f>
        <v>0.01</v>
      </c>
      <c r="V106">
        <f>VLOOKUP(A106,site_data_desc!$A$2:$M$380,10,0)</f>
        <v>1</v>
      </c>
      <c r="W106">
        <f>VLOOKUP(A106,site_data_desc!$A$2:$M$380,11,0)</f>
        <v>0</v>
      </c>
      <c r="X106">
        <f>VLOOKUP(A106,site_data_desc!$A$2:$M$380,12,0)</f>
        <v>0</v>
      </c>
      <c r="Y106">
        <f>VLOOKUP(A106,site_data_desc!$A$2:$M$380,13,0)</f>
        <v>0</v>
      </c>
    </row>
    <row r="107" spans="1:25" x14ac:dyDescent="0.3">
      <c r="A107" t="s">
        <v>7</v>
      </c>
      <c r="B107" s="1">
        <f>VLOOKUP(A107,welfare_data!$A$1:$C$379,2,0)</f>
        <v>2211629.06905</v>
      </c>
      <c r="C107" s="1">
        <f>VLOOKUP(A107,welfare_data!$A$1:$C$379,3,0)</f>
        <v>4019275.9289899999</v>
      </c>
      <c r="D107" t="s">
        <v>372</v>
      </c>
      <c r="E107">
        <v>10.2769999999999</v>
      </c>
      <c r="F107">
        <v>56.808</v>
      </c>
      <c r="G107" t="str">
        <f t="shared" si="10"/>
        <v>1,000,000 - 3,000,000</v>
      </c>
      <c r="H107" t="str">
        <f t="shared" si="11"/>
        <v>3,000,000 - 10,000,000</v>
      </c>
      <c r="I107">
        <f t="shared" si="12"/>
        <v>2</v>
      </c>
      <c r="J107">
        <f t="shared" si="13"/>
        <v>3</v>
      </c>
      <c r="K107">
        <f t="shared" si="8"/>
        <v>1.3160740129524926</v>
      </c>
      <c r="L107">
        <f t="shared" si="9"/>
        <v>1.4142135623730949</v>
      </c>
      <c r="M107">
        <f t="shared" si="14"/>
        <v>1.5098036484771051</v>
      </c>
      <c r="N107">
        <f t="shared" si="15"/>
        <v>1.6817928305074288</v>
      </c>
      <c r="O107">
        <f>VLOOKUP(A107,site_data_desc!$A$2:$M$380,3,0)</f>
        <v>0</v>
      </c>
      <c r="P107">
        <f>VLOOKUP(A107,site_data_desc!$A$2:$M$380,4,0)</f>
        <v>4.5705502000000002E-2</v>
      </c>
      <c r="Q107">
        <f>VLOOKUP(A107,site_data_desc!$A$2:$M$380,5,0)</f>
        <v>22.946400000000001</v>
      </c>
      <c r="R107">
        <f>VLOOKUP(A107,site_data_desc!$A$2:$M$380,6,0)</f>
        <v>34.606898999999999</v>
      </c>
      <c r="S107">
        <f>VLOOKUP(A107,site_data_desc!$A$2:$M$380,7,0)</f>
        <v>1</v>
      </c>
      <c r="T107">
        <f>VLOOKUP(A107,site_data_desc!$A$2:$M$380,8,0)</f>
        <v>2.4199999999999999E-2</v>
      </c>
      <c r="U107">
        <f>VLOOKUP(A107,site_data_desc!$A$2:$M$380,9,0)</f>
        <v>1.6500000000000001E-2</v>
      </c>
      <c r="V107">
        <f>VLOOKUP(A107,site_data_desc!$A$2:$M$380,10,0)</f>
        <v>1</v>
      </c>
      <c r="W107">
        <f>VLOOKUP(A107,site_data_desc!$A$2:$M$380,11,0)</f>
        <v>0</v>
      </c>
      <c r="X107">
        <f>VLOOKUP(A107,site_data_desc!$A$2:$M$380,12,0)</f>
        <v>0</v>
      </c>
      <c r="Y107">
        <f>VLOOKUP(A107,site_data_desc!$A$2:$M$380,13,0)</f>
        <v>0</v>
      </c>
    </row>
    <row r="108" spans="1:25" x14ac:dyDescent="0.3">
      <c r="A108" t="s">
        <v>6</v>
      </c>
      <c r="B108" s="1">
        <f>VLOOKUP(A108,welfare_data!$A$1:$C$379,2,0)</f>
        <v>491909.39867999998</v>
      </c>
      <c r="C108" s="1">
        <f>VLOOKUP(A108,welfare_data!$A$1:$C$379,3,0)</f>
        <v>898741.65917600004</v>
      </c>
      <c r="D108" t="s">
        <v>372</v>
      </c>
      <c r="E108">
        <v>10.132</v>
      </c>
      <c r="F108">
        <v>56.716999999999899</v>
      </c>
      <c r="G108" t="str">
        <f t="shared" si="10"/>
        <v>&lt; 1 million</v>
      </c>
      <c r="H108" t="str">
        <f t="shared" si="11"/>
        <v>&lt; 1 million</v>
      </c>
      <c r="I108">
        <f t="shared" si="12"/>
        <v>1</v>
      </c>
      <c r="J108">
        <f t="shared" si="13"/>
        <v>1</v>
      </c>
      <c r="K108">
        <f t="shared" si="8"/>
        <v>1.1472026904398771</v>
      </c>
      <c r="L108">
        <f t="shared" si="9"/>
        <v>1.189207115002721</v>
      </c>
      <c r="M108">
        <f t="shared" si="14"/>
        <v>1.1472026904398771</v>
      </c>
      <c r="N108">
        <f t="shared" si="15"/>
        <v>1.189207115002721</v>
      </c>
      <c r="O108">
        <f>VLOOKUP(A108,site_data_desc!$A$2:$M$380,3,0)</f>
        <v>0</v>
      </c>
      <c r="P108">
        <f>VLOOKUP(A108,site_data_desc!$A$2:$M$380,4,0)</f>
        <v>0.17733600000000002</v>
      </c>
      <c r="Q108">
        <f>VLOOKUP(A108,site_data_desc!$A$2:$M$380,5,0)</f>
        <v>79.789597000000001</v>
      </c>
      <c r="R108">
        <f>VLOOKUP(A108,site_data_desc!$A$2:$M$380,6,0)</f>
        <v>52.835999000000001</v>
      </c>
      <c r="S108">
        <f>VLOOKUP(A108,site_data_desc!$A$2:$M$380,7,0)</f>
        <v>1</v>
      </c>
      <c r="T108">
        <f>VLOOKUP(A108,site_data_desc!$A$2:$M$380,8,0)</f>
        <v>1.4999999999999999E-2</v>
      </c>
      <c r="U108">
        <f>VLOOKUP(A108,site_data_desc!$A$2:$M$380,9,0)</f>
        <v>1.7999999999999999E-2</v>
      </c>
      <c r="V108">
        <f>VLOOKUP(A108,site_data_desc!$A$2:$M$380,10,0)</f>
        <v>1</v>
      </c>
      <c r="W108">
        <f>VLOOKUP(A108,site_data_desc!$A$2:$M$380,11,0)</f>
        <v>0</v>
      </c>
      <c r="X108">
        <f>VLOOKUP(A108,site_data_desc!$A$2:$M$380,12,0)</f>
        <v>0</v>
      </c>
      <c r="Y108">
        <f>VLOOKUP(A108,site_data_desc!$A$2:$M$380,13,0)</f>
        <v>0</v>
      </c>
    </row>
    <row r="109" spans="1:25" x14ac:dyDescent="0.3">
      <c r="A109" t="s">
        <v>10</v>
      </c>
      <c r="B109" s="1">
        <f>VLOOKUP(A109,welfare_data!$A$1:$C$379,2,0)</f>
        <v>1558191.43772</v>
      </c>
      <c r="C109" s="1">
        <f>VLOOKUP(A109,welfare_data!$A$1:$C$379,3,0)</f>
        <v>2841521.2461899999</v>
      </c>
      <c r="D109" t="s">
        <v>372</v>
      </c>
      <c r="E109">
        <v>10.8219999999999</v>
      </c>
      <c r="F109">
        <v>56.271999999999899</v>
      </c>
      <c r="G109" t="str">
        <f t="shared" si="10"/>
        <v>1,000,000 - 3,000,000</v>
      </c>
      <c r="H109" t="str">
        <f t="shared" si="11"/>
        <v>1,000,000 - 3,000,000</v>
      </c>
      <c r="I109">
        <f t="shared" si="12"/>
        <v>2</v>
      </c>
      <c r="J109">
        <f t="shared" si="13"/>
        <v>2</v>
      </c>
      <c r="K109">
        <f t="shared" si="8"/>
        <v>1.3160740129524926</v>
      </c>
      <c r="L109">
        <f t="shared" si="9"/>
        <v>1.4142135623730949</v>
      </c>
      <c r="M109">
        <f t="shared" si="14"/>
        <v>1.3160740129524926</v>
      </c>
      <c r="N109">
        <f t="shared" si="15"/>
        <v>1.4142135623730949</v>
      </c>
      <c r="O109">
        <f>VLOOKUP(A109,site_data_desc!$A$2:$M$380,3,0)</f>
        <v>0</v>
      </c>
      <c r="P109">
        <f>VLOOKUP(A109,site_data_desc!$A$2:$M$380,4,0)</f>
        <v>3.49818E-2</v>
      </c>
      <c r="Q109">
        <f>VLOOKUP(A109,site_data_desc!$A$2:$M$380,5,0)</f>
        <v>43.432999000000002</v>
      </c>
      <c r="R109">
        <f>VLOOKUP(A109,site_data_desc!$A$2:$M$380,6,0)</f>
        <v>51.273600999999999</v>
      </c>
      <c r="S109">
        <f>VLOOKUP(A109,site_data_desc!$A$2:$M$380,7,0)</f>
        <v>1</v>
      </c>
      <c r="T109">
        <f>VLOOKUP(A109,site_data_desc!$A$2:$M$380,8,0)</f>
        <v>2.4670000000000001E-2</v>
      </c>
      <c r="U109">
        <f>VLOOKUP(A109,site_data_desc!$A$2:$M$380,9,0)</f>
        <v>1.7170000000000001E-2</v>
      </c>
      <c r="V109">
        <f>VLOOKUP(A109,site_data_desc!$A$2:$M$380,10,0)</f>
        <v>1</v>
      </c>
      <c r="W109">
        <f>VLOOKUP(A109,site_data_desc!$A$2:$M$380,11,0)</f>
        <v>0</v>
      </c>
      <c r="X109">
        <f>VLOOKUP(A109,site_data_desc!$A$2:$M$380,12,0)</f>
        <v>0</v>
      </c>
      <c r="Y109">
        <f>VLOOKUP(A109,site_data_desc!$A$2:$M$380,13,0)</f>
        <v>0</v>
      </c>
    </row>
    <row r="110" spans="1:25" x14ac:dyDescent="0.3">
      <c r="A110" t="s">
        <v>12</v>
      </c>
      <c r="B110" s="1">
        <f>VLOOKUP(A110,welfare_data!$A$1:$C$379,2,0)</f>
        <v>5106294.8303300003</v>
      </c>
      <c r="C110" s="1">
        <f>VLOOKUP(A110,welfare_data!$A$1:$C$379,3,0)</f>
        <v>4500926.7100299997</v>
      </c>
      <c r="D110" t="s">
        <v>372</v>
      </c>
      <c r="E110">
        <v>10.669</v>
      </c>
      <c r="F110">
        <v>56.218000000000004</v>
      </c>
      <c r="G110" t="str">
        <f t="shared" si="10"/>
        <v>3,000,000 - 10,000,000</v>
      </c>
      <c r="H110" t="str">
        <f t="shared" si="11"/>
        <v>3,000,000 - 10,000,000</v>
      </c>
      <c r="I110">
        <f t="shared" si="12"/>
        <v>3</v>
      </c>
      <c r="J110">
        <f t="shared" si="13"/>
        <v>3</v>
      </c>
      <c r="K110">
        <f t="shared" si="8"/>
        <v>1.5098036484771051</v>
      </c>
      <c r="L110">
        <f t="shared" si="9"/>
        <v>1.6817928305074288</v>
      </c>
      <c r="M110">
        <f t="shared" si="14"/>
        <v>1.5098036484771051</v>
      </c>
      <c r="N110">
        <f t="shared" si="15"/>
        <v>1.6817928305074288</v>
      </c>
      <c r="O110">
        <f>VLOOKUP(A110,site_data_desc!$A$2:$M$380,3,0)</f>
        <v>1</v>
      </c>
      <c r="P110">
        <f>VLOOKUP(A110,site_data_desc!$A$2:$M$380,4,0)</f>
        <v>0.19634100000000002</v>
      </c>
      <c r="Q110">
        <f>VLOOKUP(A110,site_data_desc!$A$2:$M$380,5,0)</f>
        <v>87.783798000000004</v>
      </c>
      <c r="R110">
        <f>VLOOKUP(A110,site_data_desc!$A$2:$M$380,6,0)</f>
        <v>55.840698000000003</v>
      </c>
      <c r="S110">
        <f>VLOOKUP(A110,site_data_desc!$A$2:$M$380,7,0)</f>
        <v>1</v>
      </c>
      <c r="T110">
        <f>VLOOKUP(A110,site_data_desc!$A$2:$M$380,8,0)</f>
        <v>6.4599999999999991E-2</v>
      </c>
      <c r="U110">
        <f>VLOOKUP(A110,site_data_desc!$A$2:$M$380,9,0)</f>
        <v>1.2199999999999999E-2</v>
      </c>
      <c r="V110">
        <f>VLOOKUP(A110,site_data_desc!$A$2:$M$380,10,0)</f>
        <v>1</v>
      </c>
      <c r="W110">
        <f>VLOOKUP(A110,site_data_desc!$A$2:$M$380,11,0)</f>
        <v>0</v>
      </c>
      <c r="X110">
        <f>VLOOKUP(A110,site_data_desc!$A$2:$M$380,12,0)</f>
        <v>0</v>
      </c>
      <c r="Y110">
        <f>VLOOKUP(A110,site_data_desc!$A$2:$M$380,13,0)</f>
        <v>0</v>
      </c>
    </row>
    <row r="111" spans="1:25" x14ac:dyDescent="0.3">
      <c r="A111" t="s">
        <v>49</v>
      </c>
      <c r="B111" s="1">
        <f>VLOOKUP(A111,welfare_data!$A$1:$C$379,2,0)</f>
        <v>1090909.4815100001</v>
      </c>
      <c r="C111" s="1">
        <f>VLOOKUP(A111,welfare_data!$A$1:$C$379,3,0)</f>
        <v>1046111.86783</v>
      </c>
      <c r="D111" t="s">
        <v>372</v>
      </c>
      <c r="E111">
        <v>9.4600000000000009</v>
      </c>
      <c r="F111">
        <v>54.838000000000001</v>
      </c>
      <c r="G111" t="str">
        <f t="shared" si="10"/>
        <v>1,000,000 - 3,000,000</v>
      </c>
      <c r="H111" t="str">
        <f t="shared" si="11"/>
        <v>1,000,000 - 3,000,000</v>
      </c>
      <c r="I111">
        <f t="shared" si="12"/>
        <v>2</v>
      </c>
      <c r="J111">
        <f t="shared" si="13"/>
        <v>2</v>
      </c>
      <c r="K111">
        <f t="shared" si="8"/>
        <v>1.3160740129524926</v>
      </c>
      <c r="L111">
        <f t="shared" si="9"/>
        <v>1.4142135623730949</v>
      </c>
      <c r="M111">
        <f t="shared" si="14"/>
        <v>1.3160740129524926</v>
      </c>
      <c r="N111">
        <f t="shared" si="15"/>
        <v>1.4142135623730949</v>
      </c>
      <c r="O111">
        <f>VLOOKUP(A111,site_data_desc!$A$2:$M$380,3,0)</f>
        <v>1</v>
      </c>
      <c r="P111">
        <f>VLOOKUP(A111,site_data_desc!$A$2:$M$380,4,0)</f>
        <v>0.48926998999999999</v>
      </c>
      <c r="Q111">
        <f>VLOOKUP(A111,site_data_desc!$A$2:$M$380,5,0)</f>
        <v>715.16101000000003</v>
      </c>
      <c r="R111">
        <f>VLOOKUP(A111,site_data_desc!$A$2:$M$380,6,0)</f>
        <v>416.53899999999999</v>
      </c>
      <c r="S111">
        <f>VLOOKUP(A111,site_data_desc!$A$2:$M$380,7,0)</f>
        <v>1</v>
      </c>
      <c r="T111">
        <f>VLOOKUP(A111,site_data_desc!$A$2:$M$380,8,0)</f>
        <v>4.1799999999999997E-2</v>
      </c>
      <c r="U111">
        <f>VLOOKUP(A111,site_data_desc!$A$2:$M$380,9,0)</f>
        <v>1.66E-2</v>
      </c>
      <c r="V111">
        <f>VLOOKUP(A111,site_data_desc!$A$2:$M$380,10,0)</f>
        <v>1</v>
      </c>
      <c r="W111">
        <f>VLOOKUP(A111,site_data_desc!$A$2:$M$380,11,0)</f>
        <v>0</v>
      </c>
      <c r="X111">
        <f>VLOOKUP(A111,site_data_desc!$A$2:$M$380,12,0)</f>
        <v>0</v>
      </c>
      <c r="Y111">
        <f>VLOOKUP(A111,site_data_desc!$A$2:$M$380,13,0)</f>
        <v>0</v>
      </c>
    </row>
    <row r="112" spans="1:25" x14ac:dyDescent="0.3">
      <c r="A112" t="s">
        <v>109</v>
      </c>
      <c r="B112" s="1">
        <f>VLOOKUP(A112,welfare_data!$A$1:$C$379,2,0)</f>
        <v>818422.334194</v>
      </c>
      <c r="C112" s="1">
        <f>VLOOKUP(A112,welfare_data!$A$1:$C$379,3,0)</f>
        <v>1518184.79296</v>
      </c>
      <c r="D112" t="s">
        <v>372</v>
      </c>
      <c r="E112">
        <v>11.067</v>
      </c>
      <c r="F112">
        <v>54.744999999999898</v>
      </c>
      <c r="G112" t="str">
        <f t="shared" si="10"/>
        <v>&lt; 1 million</v>
      </c>
      <c r="H112" t="str">
        <f t="shared" si="11"/>
        <v>1,000,000 - 3,000,000</v>
      </c>
      <c r="I112">
        <f t="shared" si="12"/>
        <v>1</v>
      </c>
      <c r="J112">
        <f t="shared" si="13"/>
        <v>2</v>
      </c>
      <c r="K112">
        <f t="shared" si="8"/>
        <v>1.1472026904398771</v>
      </c>
      <c r="L112">
        <f t="shared" si="9"/>
        <v>1.189207115002721</v>
      </c>
      <c r="M112">
        <f t="shared" si="14"/>
        <v>1.3160740129524926</v>
      </c>
      <c r="N112">
        <f t="shared" si="15"/>
        <v>1.4142135623730949</v>
      </c>
      <c r="O112">
        <f>VLOOKUP(A112,site_data_desc!$A$2:$M$380,3,0)</f>
        <v>0</v>
      </c>
      <c r="P112">
        <f>VLOOKUP(A112,site_data_desc!$A$2:$M$380,4,0)</f>
        <v>4.1201301000000001E-3</v>
      </c>
      <c r="Q112">
        <f>VLOOKUP(A112,site_data_desc!$A$2:$M$380,5,0)</f>
        <v>9.7317695999999998</v>
      </c>
      <c r="R112">
        <f>VLOOKUP(A112,site_data_desc!$A$2:$M$380,6,0)</f>
        <v>41.459800999999999</v>
      </c>
      <c r="S112">
        <f>VLOOKUP(A112,site_data_desc!$A$2:$M$380,7,0)</f>
        <v>1</v>
      </c>
      <c r="T112">
        <f>VLOOKUP(A112,site_data_desc!$A$2:$M$380,8,0)</f>
        <v>1.55E-2</v>
      </c>
      <c r="U112">
        <f>VLOOKUP(A112,site_data_desc!$A$2:$M$380,9,0)</f>
        <v>0.01</v>
      </c>
      <c r="V112">
        <f>VLOOKUP(A112,site_data_desc!$A$2:$M$380,10,0)</f>
        <v>1</v>
      </c>
      <c r="W112">
        <f>VLOOKUP(A112,site_data_desc!$A$2:$M$380,11,0)</f>
        <v>0</v>
      </c>
      <c r="X112">
        <f>VLOOKUP(A112,site_data_desc!$A$2:$M$380,12,0)</f>
        <v>0</v>
      </c>
      <c r="Y112">
        <f>VLOOKUP(A112,site_data_desc!$A$2:$M$380,13,0)</f>
        <v>0</v>
      </c>
    </row>
    <row r="113" spans="1:25" x14ac:dyDescent="0.3">
      <c r="A113" t="s">
        <v>54</v>
      </c>
      <c r="B113" s="1">
        <f>VLOOKUP(A113,welfare_data!$A$1:$C$379,2,0)</f>
        <v>508881.08861099998</v>
      </c>
      <c r="C113" s="1">
        <f>VLOOKUP(A113,welfare_data!$A$1:$C$379,3,0)</f>
        <v>476503.96781300002</v>
      </c>
      <c r="D113" t="s">
        <v>372</v>
      </c>
      <c r="E113">
        <v>9.6140000000000008</v>
      </c>
      <c r="F113">
        <v>55.369999999999898</v>
      </c>
      <c r="G113" t="str">
        <f t="shared" si="10"/>
        <v>&lt; 1 million</v>
      </c>
      <c r="H113" t="str">
        <f t="shared" si="11"/>
        <v>&lt; 1 million</v>
      </c>
      <c r="I113">
        <f t="shared" si="12"/>
        <v>1</v>
      </c>
      <c r="J113">
        <f t="shared" si="13"/>
        <v>1</v>
      </c>
      <c r="K113">
        <f t="shared" si="8"/>
        <v>1.1472026904398771</v>
      </c>
      <c r="L113">
        <f t="shared" si="9"/>
        <v>1.189207115002721</v>
      </c>
      <c r="M113">
        <f t="shared" si="14"/>
        <v>1.1472026904398771</v>
      </c>
      <c r="N113">
        <f t="shared" si="15"/>
        <v>1.189207115002721</v>
      </c>
      <c r="O113">
        <f>VLOOKUP(A113,site_data_desc!$A$2:$M$380,3,0)</f>
        <v>1</v>
      </c>
      <c r="P113">
        <f>VLOOKUP(A113,site_data_desc!$A$2:$M$380,4,0)</f>
        <v>2.2476800999999998E-2</v>
      </c>
      <c r="Q113">
        <f>VLOOKUP(A113,site_data_desc!$A$2:$M$380,5,0)</f>
        <v>28.6509</v>
      </c>
      <c r="R113">
        <f>VLOOKUP(A113,site_data_desc!$A$2:$M$380,6,0)</f>
        <v>49.571499000000003</v>
      </c>
      <c r="S113">
        <f>VLOOKUP(A113,site_data_desc!$A$2:$M$380,7,0)</f>
        <v>4</v>
      </c>
      <c r="T113">
        <f>VLOOKUP(A113,site_data_desc!$A$2:$M$380,8,0)</f>
        <v>0.66108</v>
      </c>
      <c r="U113">
        <f>VLOOKUP(A113,site_data_desc!$A$2:$M$380,9,0)</f>
        <v>0.28425</v>
      </c>
      <c r="V113">
        <f>VLOOKUP(A113,site_data_desc!$A$2:$M$380,10,0)</f>
        <v>0</v>
      </c>
      <c r="W113">
        <f>VLOOKUP(A113,site_data_desc!$A$2:$M$380,11,0)</f>
        <v>0</v>
      </c>
      <c r="X113">
        <f>VLOOKUP(A113,site_data_desc!$A$2:$M$380,12,0)</f>
        <v>0</v>
      </c>
      <c r="Y113">
        <f>VLOOKUP(A113,site_data_desc!$A$2:$M$380,13,0)</f>
        <v>1</v>
      </c>
    </row>
    <row r="114" spans="1:25" x14ac:dyDescent="0.3">
      <c r="A114" t="s">
        <v>16</v>
      </c>
      <c r="B114" s="1">
        <f>VLOOKUP(A114,welfare_data!$A$1:$C$379,2,0)</f>
        <v>7911083.5276899999</v>
      </c>
      <c r="C114" s="1">
        <f>VLOOKUP(A114,welfare_data!$A$1:$C$379,3,0)</f>
        <v>14573299.013</v>
      </c>
      <c r="D114" t="s">
        <v>372</v>
      </c>
      <c r="E114">
        <v>10.9209999999999</v>
      </c>
      <c r="F114">
        <v>56.402999999999899</v>
      </c>
      <c r="G114" t="str">
        <f t="shared" si="10"/>
        <v>3,000,000 - 10,000,000</v>
      </c>
      <c r="H114" t="str">
        <f t="shared" si="11"/>
        <v>10,000,000 - 30,000,000</v>
      </c>
      <c r="I114">
        <f t="shared" si="12"/>
        <v>3</v>
      </c>
      <c r="J114">
        <f t="shared" si="13"/>
        <v>4</v>
      </c>
      <c r="K114">
        <f t="shared" si="8"/>
        <v>1.5098036484771051</v>
      </c>
      <c r="L114">
        <f t="shared" si="9"/>
        <v>1.6817928305074288</v>
      </c>
      <c r="M114">
        <f t="shared" si="14"/>
        <v>1.7320508075688776</v>
      </c>
      <c r="N114">
        <f t="shared" si="15"/>
        <v>1.9999999999999996</v>
      </c>
      <c r="O114">
        <f>VLOOKUP(A114,site_data_desc!$A$2:$M$380,3,0)</f>
        <v>0</v>
      </c>
      <c r="P114">
        <f>VLOOKUP(A114,site_data_desc!$A$2:$M$380,4,0)</f>
        <v>0.68809698000000008</v>
      </c>
      <c r="Q114">
        <f>VLOOKUP(A114,site_data_desc!$A$2:$M$380,5,0)</f>
        <v>243.00700000000001</v>
      </c>
      <c r="R114">
        <f>VLOOKUP(A114,site_data_desc!$A$2:$M$380,6,0)</f>
        <v>118.619</v>
      </c>
      <c r="S114">
        <f>VLOOKUP(A114,site_data_desc!$A$2:$M$380,7,0)</f>
        <v>1</v>
      </c>
      <c r="T114">
        <f>VLOOKUP(A114,site_data_desc!$A$2:$M$380,8,0)</f>
        <v>2.0399999999999998E-2</v>
      </c>
      <c r="U114">
        <f>VLOOKUP(A114,site_data_desc!$A$2:$M$380,9,0)</f>
        <v>2.41E-2</v>
      </c>
      <c r="V114">
        <f>VLOOKUP(A114,site_data_desc!$A$2:$M$380,10,0)</f>
        <v>1</v>
      </c>
      <c r="W114">
        <f>VLOOKUP(A114,site_data_desc!$A$2:$M$380,11,0)</f>
        <v>0</v>
      </c>
      <c r="X114">
        <f>VLOOKUP(A114,site_data_desc!$A$2:$M$380,12,0)</f>
        <v>0</v>
      </c>
      <c r="Y114">
        <f>VLOOKUP(A114,site_data_desc!$A$2:$M$380,13,0)</f>
        <v>0</v>
      </c>
    </row>
    <row r="115" spans="1:25" x14ac:dyDescent="0.3">
      <c r="A115" t="s">
        <v>108</v>
      </c>
      <c r="B115" s="1">
        <f>VLOOKUP(A115,welfare_data!$A$1:$C$379,2,0)</f>
        <v>12989672.594699999</v>
      </c>
      <c r="C115" s="1">
        <f>VLOOKUP(A115,welfare_data!$A$1:$C$379,3,0)</f>
        <v>10906300.406400001</v>
      </c>
      <c r="D115" t="s">
        <v>372</v>
      </c>
      <c r="E115">
        <v>11.342000000000001</v>
      </c>
      <c r="F115">
        <v>54.655999999999899</v>
      </c>
      <c r="G115" t="str">
        <f t="shared" si="10"/>
        <v>10,000,000 - 30,000,000</v>
      </c>
      <c r="H115" t="str">
        <f t="shared" si="11"/>
        <v>10,000,000 - 30,000,000</v>
      </c>
      <c r="I115">
        <f t="shared" si="12"/>
        <v>4</v>
      </c>
      <c r="J115">
        <f t="shared" si="13"/>
        <v>4</v>
      </c>
      <c r="K115">
        <f t="shared" si="8"/>
        <v>1.7320508075688776</v>
      </c>
      <c r="L115">
        <f t="shared" si="9"/>
        <v>1.9999999999999996</v>
      </c>
      <c r="M115">
        <f t="shared" si="14"/>
        <v>1.7320508075688776</v>
      </c>
      <c r="N115">
        <f t="shared" si="15"/>
        <v>1.9999999999999996</v>
      </c>
      <c r="O115">
        <f>VLOOKUP(A115,site_data_desc!$A$2:$M$380,3,0)</f>
        <v>1</v>
      </c>
      <c r="P115">
        <f>VLOOKUP(A115,site_data_desc!$A$2:$M$380,4,0)</f>
        <v>0.25576499999999996</v>
      </c>
      <c r="Q115">
        <f>VLOOKUP(A115,site_data_desc!$A$2:$M$380,5,0)</f>
        <v>106.354</v>
      </c>
      <c r="R115">
        <f>VLOOKUP(A115,site_data_desc!$A$2:$M$380,6,0)</f>
        <v>52.944499999999998</v>
      </c>
      <c r="S115">
        <f>VLOOKUP(A115,site_data_desc!$A$2:$M$380,7,0)</f>
        <v>1</v>
      </c>
      <c r="T115">
        <f>VLOOKUP(A115,site_data_desc!$A$2:$M$380,8,0)</f>
        <v>7.9579999999999998E-2</v>
      </c>
      <c r="U115">
        <f>VLOOKUP(A115,site_data_desc!$A$2:$M$380,9,0)</f>
        <v>3.3159999999999995E-2</v>
      </c>
      <c r="V115">
        <f>VLOOKUP(A115,site_data_desc!$A$2:$M$380,10,0)</f>
        <v>1</v>
      </c>
      <c r="W115">
        <f>VLOOKUP(A115,site_data_desc!$A$2:$M$380,11,0)</f>
        <v>0</v>
      </c>
      <c r="X115">
        <f>VLOOKUP(A115,site_data_desc!$A$2:$M$380,12,0)</f>
        <v>0</v>
      </c>
      <c r="Y115">
        <f>VLOOKUP(A115,site_data_desc!$A$2:$M$380,13,0)</f>
        <v>0</v>
      </c>
    </row>
    <row r="116" spans="1:25" x14ac:dyDescent="0.3">
      <c r="A116" t="s">
        <v>5</v>
      </c>
      <c r="B116" s="1">
        <f>VLOOKUP(A116,welfare_data!$A$1:$C$379,2,0)</f>
        <v>1253907.0474700001</v>
      </c>
      <c r="C116" s="1">
        <f>VLOOKUP(A116,welfare_data!$A$1:$C$379,3,0)</f>
        <v>2286464.71367</v>
      </c>
      <c r="D116" t="s">
        <v>372</v>
      </c>
      <c r="E116">
        <v>11.004</v>
      </c>
      <c r="F116">
        <v>57.305</v>
      </c>
      <c r="G116" t="str">
        <f t="shared" si="10"/>
        <v>1,000,000 - 3,000,000</v>
      </c>
      <c r="H116" t="str">
        <f t="shared" si="11"/>
        <v>1,000,000 - 3,000,000</v>
      </c>
      <c r="I116">
        <f t="shared" si="12"/>
        <v>2</v>
      </c>
      <c r="J116">
        <f t="shared" si="13"/>
        <v>2</v>
      </c>
      <c r="K116">
        <f t="shared" si="8"/>
        <v>1.3160740129524926</v>
      </c>
      <c r="L116">
        <f t="shared" si="9"/>
        <v>1.4142135623730949</v>
      </c>
      <c r="M116">
        <f t="shared" si="14"/>
        <v>1.3160740129524926</v>
      </c>
      <c r="N116">
        <f t="shared" si="15"/>
        <v>1.4142135623730949</v>
      </c>
      <c r="O116">
        <f>VLOOKUP(A116,site_data_desc!$A$2:$M$380,3,0)</f>
        <v>0</v>
      </c>
      <c r="P116">
        <f>VLOOKUP(A116,site_data_desc!$A$2:$M$380,4,0)</f>
        <v>1.3754399999999999E-3</v>
      </c>
      <c r="Q116">
        <f>VLOOKUP(A116,site_data_desc!$A$2:$M$380,5,0)</f>
        <v>32.558101999999998</v>
      </c>
      <c r="R116">
        <f>VLOOKUP(A116,site_data_desc!$A$2:$M$380,6,0)</f>
        <v>22.667100999999999</v>
      </c>
      <c r="S116">
        <f>VLOOKUP(A116,site_data_desc!$A$2:$M$380,7,0)</f>
        <v>1</v>
      </c>
      <c r="T116">
        <f>VLOOKUP(A116,site_data_desc!$A$2:$M$380,8,0)</f>
        <v>2.6499999999999999E-2</v>
      </c>
      <c r="U116">
        <f>VLOOKUP(A116,site_data_desc!$A$2:$M$380,9,0)</f>
        <v>1.5380000000000001E-2</v>
      </c>
      <c r="V116">
        <f>VLOOKUP(A116,site_data_desc!$A$2:$M$380,10,0)</f>
        <v>1</v>
      </c>
      <c r="W116">
        <f>VLOOKUP(A116,site_data_desc!$A$2:$M$380,11,0)</f>
        <v>0</v>
      </c>
      <c r="X116">
        <f>VLOOKUP(A116,site_data_desc!$A$2:$M$380,12,0)</f>
        <v>0</v>
      </c>
      <c r="Y116">
        <f>VLOOKUP(A116,site_data_desc!$A$2:$M$380,13,0)</f>
        <v>0</v>
      </c>
    </row>
    <row r="117" spans="1:25" x14ac:dyDescent="0.3">
      <c r="A117" t="s">
        <v>45</v>
      </c>
      <c r="B117" s="1">
        <f>VLOOKUP(A117,welfare_data!$A$1:$C$379,2,0)</f>
        <v>4054676.65032</v>
      </c>
      <c r="C117" s="1">
        <f>VLOOKUP(A117,welfare_data!$A$1:$C$379,3,0)</f>
        <v>3827067.7403500001</v>
      </c>
      <c r="D117" t="s">
        <v>372</v>
      </c>
      <c r="E117">
        <v>9.5869999999999997</v>
      </c>
      <c r="F117">
        <v>55.194000000000003</v>
      </c>
      <c r="G117" t="str">
        <f t="shared" si="10"/>
        <v>3,000,000 - 10,000,000</v>
      </c>
      <c r="H117" t="str">
        <f t="shared" si="11"/>
        <v>3,000,000 - 10,000,000</v>
      </c>
      <c r="I117">
        <f t="shared" si="12"/>
        <v>3</v>
      </c>
      <c r="J117">
        <f t="shared" si="13"/>
        <v>3</v>
      </c>
      <c r="K117">
        <f t="shared" si="8"/>
        <v>1.5098036484771051</v>
      </c>
      <c r="L117">
        <f t="shared" si="9"/>
        <v>1.6817928305074288</v>
      </c>
      <c r="M117">
        <f t="shared" si="14"/>
        <v>1.5098036484771051</v>
      </c>
      <c r="N117">
        <f t="shared" si="15"/>
        <v>1.6817928305074288</v>
      </c>
      <c r="O117">
        <f>VLOOKUP(A117,site_data_desc!$A$2:$M$380,3,0)</f>
        <v>1</v>
      </c>
      <c r="P117">
        <f>VLOOKUP(A117,site_data_desc!$A$2:$M$380,4,0)</f>
        <v>2.3842500999999999E-2</v>
      </c>
      <c r="Q117">
        <f>VLOOKUP(A117,site_data_desc!$A$2:$M$380,5,0)</f>
        <v>41.797901000000003</v>
      </c>
      <c r="R117">
        <f>VLOOKUP(A117,site_data_desc!$A$2:$M$380,6,0)</f>
        <v>135.358</v>
      </c>
      <c r="S117">
        <f>VLOOKUP(A117,site_data_desc!$A$2:$M$380,7,0)</f>
        <v>1</v>
      </c>
      <c r="T117">
        <f>VLOOKUP(A117,site_data_desc!$A$2:$M$380,8,0)</f>
        <v>1.8699999999999998E-2</v>
      </c>
      <c r="U117">
        <f>VLOOKUP(A117,site_data_desc!$A$2:$M$380,9,0)</f>
        <v>1.11E-2</v>
      </c>
      <c r="V117">
        <f>VLOOKUP(A117,site_data_desc!$A$2:$M$380,10,0)</f>
        <v>1</v>
      </c>
      <c r="W117">
        <f>VLOOKUP(A117,site_data_desc!$A$2:$M$380,11,0)</f>
        <v>0</v>
      </c>
      <c r="X117">
        <f>VLOOKUP(A117,site_data_desc!$A$2:$M$380,12,0)</f>
        <v>0</v>
      </c>
      <c r="Y117">
        <f>VLOOKUP(A117,site_data_desc!$A$2:$M$380,13,0)</f>
        <v>0</v>
      </c>
    </row>
    <row r="118" spans="1:25" x14ac:dyDescent="0.3">
      <c r="A118" t="s">
        <v>46</v>
      </c>
      <c r="B118" s="1">
        <f>VLOOKUP(A118,welfare_data!$A$1:$C$379,2,0)</f>
        <v>2207759.5731799998</v>
      </c>
      <c r="C118" s="1">
        <f>VLOOKUP(A118,welfare_data!$A$1:$C$379,3,0)</f>
        <v>2085278.3483899999</v>
      </c>
      <c r="D118" t="s">
        <v>372</v>
      </c>
      <c r="E118">
        <v>9.66</v>
      </c>
      <c r="F118">
        <v>55.185000000000002</v>
      </c>
      <c r="G118" t="str">
        <f t="shared" si="10"/>
        <v>1,000,000 - 3,000,000</v>
      </c>
      <c r="H118" t="str">
        <f t="shared" si="11"/>
        <v>1,000,000 - 3,000,000</v>
      </c>
      <c r="I118">
        <f t="shared" si="12"/>
        <v>2</v>
      </c>
      <c r="J118">
        <f t="shared" si="13"/>
        <v>2</v>
      </c>
      <c r="K118">
        <f t="shared" si="8"/>
        <v>1.3160740129524926</v>
      </c>
      <c r="L118">
        <f t="shared" si="9"/>
        <v>1.4142135623730949</v>
      </c>
      <c r="M118">
        <f t="shared" si="14"/>
        <v>1.3160740129524926</v>
      </c>
      <c r="N118">
        <f t="shared" si="15"/>
        <v>1.4142135623730949</v>
      </c>
      <c r="O118">
        <f>VLOOKUP(A118,site_data_desc!$A$2:$M$380,3,0)</f>
        <v>1</v>
      </c>
      <c r="P118">
        <f>VLOOKUP(A118,site_data_desc!$A$2:$M$380,4,0)</f>
        <v>1.3021699999999999E-2</v>
      </c>
      <c r="Q118">
        <f>VLOOKUP(A118,site_data_desc!$A$2:$M$380,5,0)</f>
        <v>26.769698999999999</v>
      </c>
      <c r="R118">
        <f>VLOOKUP(A118,site_data_desc!$A$2:$M$380,6,0)</f>
        <v>37.339100000000002</v>
      </c>
      <c r="S118">
        <f>VLOOKUP(A118,site_data_desc!$A$2:$M$380,7,0)</f>
        <v>1</v>
      </c>
      <c r="T118">
        <f>VLOOKUP(A118,site_data_desc!$A$2:$M$380,8,0)</f>
        <v>5.867E-2</v>
      </c>
      <c r="U118">
        <f>VLOOKUP(A118,site_data_desc!$A$2:$M$380,9,0)</f>
        <v>2.2920000000000003E-2</v>
      </c>
      <c r="V118">
        <f>VLOOKUP(A118,site_data_desc!$A$2:$M$380,10,0)</f>
        <v>1</v>
      </c>
      <c r="W118">
        <f>VLOOKUP(A118,site_data_desc!$A$2:$M$380,11,0)</f>
        <v>0</v>
      </c>
      <c r="X118">
        <f>VLOOKUP(A118,site_data_desc!$A$2:$M$380,12,0)</f>
        <v>0</v>
      </c>
      <c r="Y118">
        <f>VLOOKUP(A118,site_data_desc!$A$2:$M$380,13,0)</f>
        <v>0</v>
      </c>
    </row>
    <row r="119" spans="1:25" x14ac:dyDescent="0.3">
      <c r="A119" t="s">
        <v>103</v>
      </c>
      <c r="B119" s="1">
        <f>VLOOKUP(A119,welfare_data!$A$1:$C$379,2,0)</f>
        <v>1201739.79107</v>
      </c>
      <c r="C119" s="1">
        <f>VLOOKUP(A119,welfare_data!$A$1:$C$379,3,0)</f>
        <v>1913248.96254</v>
      </c>
      <c r="D119" t="s">
        <v>372</v>
      </c>
      <c r="E119">
        <v>12.412000000000001</v>
      </c>
      <c r="F119">
        <v>55.369999999999898</v>
      </c>
      <c r="G119" t="str">
        <f t="shared" si="10"/>
        <v>1,000,000 - 3,000,000</v>
      </c>
      <c r="H119" t="str">
        <f t="shared" si="11"/>
        <v>1,000,000 - 3,000,000</v>
      </c>
      <c r="I119">
        <f t="shared" si="12"/>
        <v>2</v>
      </c>
      <c r="J119">
        <f t="shared" si="13"/>
        <v>2</v>
      </c>
      <c r="K119">
        <f t="shared" si="8"/>
        <v>1.3160740129524926</v>
      </c>
      <c r="L119">
        <f t="shared" si="9"/>
        <v>1.4142135623730949</v>
      </c>
      <c r="M119">
        <f t="shared" si="14"/>
        <v>1.3160740129524926</v>
      </c>
      <c r="N119">
        <f t="shared" si="15"/>
        <v>1.4142135623730949</v>
      </c>
      <c r="O119">
        <f>VLOOKUP(A119,site_data_desc!$A$2:$M$380,3,0)</f>
        <v>0</v>
      </c>
      <c r="P119">
        <f>VLOOKUP(A119,site_data_desc!$A$2:$M$380,4,0)</f>
        <v>2.6922701E-2</v>
      </c>
      <c r="Q119">
        <f>VLOOKUP(A119,site_data_desc!$A$2:$M$380,5,0)</f>
        <v>63.013900999999997</v>
      </c>
      <c r="R119">
        <f>VLOOKUP(A119,site_data_desc!$A$2:$M$380,6,0)</f>
        <v>92.251198000000002</v>
      </c>
      <c r="S119">
        <f>VLOOKUP(A119,site_data_desc!$A$2:$M$380,7,0)</f>
        <v>1</v>
      </c>
      <c r="T119">
        <f>VLOOKUP(A119,site_data_desc!$A$2:$M$380,8,0)</f>
        <v>2.3350000000000003E-2</v>
      </c>
      <c r="U119">
        <f>VLOOKUP(A119,site_data_desc!$A$2:$M$380,9,0)</f>
        <v>1.157E-2</v>
      </c>
      <c r="V119">
        <f>VLOOKUP(A119,site_data_desc!$A$2:$M$380,10,0)</f>
        <v>1</v>
      </c>
      <c r="W119">
        <f>VLOOKUP(A119,site_data_desc!$A$2:$M$380,11,0)</f>
        <v>0</v>
      </c>
      <c r="X119">
        <f>VLOOKUP(A119,site_data_desc!$A$2:$M$380,12,0)</f>
        <v>0</v>
      </c>
      <c r="Y119">
        <f>VLOOKUP(A119,site_data_desc!$A$2:$M$380,13,0)</f>
        <v>0</v>
      </c>
    </row>
    <row r="120" spans="1:25" x14ac:dyDescent="0.3">
      <c r="A120" t="s">
        <v>104</v>
      </c>
      <c r="B120" s="1">
        <f>VLOOKUP(A120,welfare_data!$A$1:$C$379,2,0)</f>
        <v>1686927.3917</v>
      </c>
      <c r="C120" s="1">
        <f>VLOOKUP(A120,welfare_data!$A$1:$C$379,3,0)</f>
        <v>2689572.49131</v>
      </c>
      <c r="D120" t="s">
        <v>372</v>
      </c>
      <c r="E120">
        <v>12.382</v>
      </c>
      <c r="F120">
        <v>55.256999999999898</v>
      </c>
      <c r="G120" t="str">
        <f t="shared" si="10"/>
        <v>1,000,000 - 3,000,000</v>
      </c>
      <c r="H120" t="str">
        <f t="shared" si="11"/>
        <v>1,000,000 - 3,000,000</v>
      </c>
      <c r="I120">
        <f t="shared" si="12"/>
        <v>2</v>
      </c>
      <c r="J120">
        <f t="shared" si="13"/>
        <v>2</v>
      </c>
      <c r="K120">
        <f t="shared" si="8"/>
        <v>1.3160740129524926</v>
      </c>
      <c r="L120">
        <f t="shared" si="9"/>
        <v>1.4142135623730949</v>
      </c>
      <c r="M120">
        <f t="shared" si="14"/>
        <v>1.3160740129524926</v>
      </c>
      <c r="N120">
        <f t="shared" si="15"/>
        <v>1.4142135623730949</v>
      </c>
      <c r="O120">
        <f>VLOOKUP(A120,site_data_desc!$A$2:$M$380,3,0)</f>
        <v>0</v>
      </c>
      <c r="P120">
        <f>VLOOKUP(A120,site_data_desc!$A$2:$M$380,4,0)</f>
        <v>7.8167197999999993E-2</v>
      </c>
      <c r="Q120">
        <f>VLOOKUP(A120,site_data_desc!$A$2:$M$380,5,0)</f>
        <v>57.798901000000001</v>
      </c>
      <c r="R120">
        <f>VLOOKUP(A120,site_data_desc!$A$2:$M$380,6,0)</f>
        <v>69.679398000000006</v>
      </c>
      <c r="S120">
        <f>VLOOKUP(A120,site_data_desc!$A$2:$M$380,7,0)</f>
        <v>2</v>
      </c>
      <c r="T120">
        <f>VLOOKUP(A120,site_data_desc!$A$2:$M$380,8,0)</f>
        <v>0.18583000000000002</v>
      </c>
      <c r="U120">
        <f>VLOOKUP(A120,site_data_desc!$A$2:$M$380,9,0)</f>
        <v>8.7999999999999995E-2</v>
      </c>
      <c r="V120">
        <f>VLOOKUP(A120,site_data_desc!$A$2:$M$380,10,0)</f>
        <v>0</v>
      </c>
      <c r="W120">
        <f>VLOOKUP(A120,site_data_desc!$A$2:$M$380,11,0)</f>
        <v>1</v>
      </c>
      <c r="X120">
        <f>VLOOKUP(A120,site_data_desc!$A$2:$M$380,12,0)</f>
        <v>0</v>
      </c>
      <c r="Y120">
        <f>VLOOKUP(A120,site_data_desc!$A$2:$M$380,13,0)</f>
        <v>0</v>
      </c>
    </row>
    <row r="121" spans="1:25" x14ac:dyDescent="0.3">
      <c r="A121" t="s">
        <v>97</v>
      </c>
      <c r="B121" s="1">
        <f>VLOOKUP(A121,welfare_data!$A$1:$C$379,2,0)</f>
        <v>1572149.4070900001</v>
      </c>
      <c r="C121" s="1">
        <f>VLOOKUP(A121,welfare_data!$A$1:$C$379,3,0)</f>
        <v>2544906.3234799998</v>
      </c>
      <c r="D121" t="s">
        <v>372</v>
      </c>
      <c r="E121">
        <v>12.108000000000001</v>
      </c>
      <c r="F121">
        <v>55.174999999999898</v>
      </c>
      <c r="G121" t="str">
        <f t="shared" si="10"/>
        <v>1,000,000 - 3,000,000</v>
      </c>
      <c r="H121" t="str">
        <f t="shared" si="11"/>
        <v>1,000,000 - 3,000,000</v>
      </c>
      <c r="I121">
        <f t="shared" si="12"/>
        <v>2</v>
      </c>
      <c r="J121">
        <f t="shared" si="13"/>
        <v>2</v>
      </c>
      <c r="K121">
        <f t="shared" si="8"/>
        <v>1.3160740129524926</v>
      </c>
      <c r="L121">
        <f t="shared" si="9"/>
        <v>1.4142135623730949</v>
      </c>
      <c r="M121">
        <f t="shared" si="14"/>
        <v>1.3160740129524926</v>
      </c>
      <c r="N121">
        <f t="shared" si="15"/>
        <v>1.4142135623730949</v>
      </c>
      <c r="O121">
        <f>VLOOKUP(A121,site_data_desc!$A$2:$M$380,3,0)</f>
        <v>0</v>
      </c>
      <c r="P121">
        <f>VLOOKUP(A121,site_data_desc!$A$2:$M$380,4,0)</f>
        <v>1.9507999000000002E-2</v>
      </c>
      <c r="Q121">
        <f>VLOOKUP(A121,site_data_desc!$A$2:$M$380,5,0)</f>
        <v>39.177897999999999</v>
      </c>
      <c r="R121">
        <f>VLOOKUP(A121,site_data_desc!$A$2:$M$380,6,0)</f>
        <v>81.994003000000006</v>
      </c>
      <c r="S121">
        <f>VLOOKUP(A121,site_data_desc!$A$2:$M$380,7,0)</f>
        <v>1</v>
      </c>
      <c r="T121">
        <f>VLOOKUP(A121,site_data_desc!$A$2:$M$380,8,0)</f>
        <v>8.0599999999999991E-2</v>
      </c>
      <c r="U121">
        <f>VLOOKUP(A121,site_data_desc!$A$2:$M$380,9,0)</f>
        <v>3.1899999999999998E-2</v>
      </c>
      <c r="V121">
        <f>VLOOKUP(A121,site_data_desc!$A$2:$M$380,10,0)</f>
        <v>1</v>
      </c>
      <c r="W121">
        <f>VLOOKUP(A121,site_data_desc!$A$2:$M$380,11,0)</f>
        <v>0</v>
      </c>
      <c r="X121">
        <f>VLOOKUP(A121,site_data_desc!$A$2:$M$380,12,0)</f>
        <v>0</v>
      </c>
      <c r="Y121">
        <f>VLOOKUP(A121,site_data_desc!$A$2:$M$380,13,0)</f>
        <v>0</v>
      </c>
    </row>
    <row r="122" spans="1:25" x14ac:dyDescent="0.3">
      <c r="A122" t="s">
        <v>112</v>
      </c>
      <c r="B122" s="1">
        <f>VLOOKUP(A122,welfare_data!$A$1:$C$379,2,0)</f>
        <v>2106984.1159600001</v>
      </c>
      <c r="C122" s="1">
        <f>VLOOKUP(A122,welfare_data!$A$1:$C$379,3,0)</f>
        <v>3483561.6252199998</v>
      </c>
      <c r="D122" t="s">
        <v>372</v>
      </c>
      <c r="E122">
        <v>12.025</v>
      </c>
      <c r="F122">
        <v>54.893000000000001</v>
      </c>
      <c r="G122" t="str">
        <f t="shared" si="10"/>
        <v>1,000,000 - 3,000,000</v>
      </c>
      <c r="H122" t="str">
        <f t="shared" si="11"/>
        <v>3,000,000 - 10,000,000</v>
      </c>
      <c r="I122">
        <f t="shared" si="12"/>
        <v>2</v>
      </c>
      <c r="J122">
        <f t="shared" si="13"/>
        <v>3</v>
      </c>
      <c r="K122">
        <f t="shared" ref="K122:K185" si="16">(3^(1/8))^I122</f>
        <v>1.3160740129524926</v>
      </c>
      <c r="L122">
        <f t="shared" ref="L122:L185" si="17">(4^(1/8))^I122</f>
        <v>1.4142135623730949</v>
      </c>
      <c r="M122">
        <f t="shared" si="14"/>
        <v>1.5098036484771051</v>
      </c>
      <c r="N122">
        <f t="shared" si="15"/>
        <v>1.6817928305074288</v>
      </c>
      <c r="O122">
        <f>VLOOKUP(A122,site_data_desc!$A$2:$M$380,3,0)</f>
        <v>0</v>
      </c>
      <c r="P122">
        <f>VLOOKUP(A122,site_data_desc!$A$2:$M$380,4,0)</f>
        <v>0.17727699000000002</v>
      </c>
      <c r="Q122">
        <f>VLOOKUP(A122,site_data_desc!$A$2:$M$380,5,0)</f>
        <v>65.364304000000004</v>
      </c>
      <c r="R122">
        <f>VLOOKUP(A122,site_data_desc!$A$2:$M$380,6,0)</f>
        <v>58.148600999999999</v>
      </c>
      <c r="S122">
        <f>VLOOKUP(A122,site_data_desc!$A$2:$M$380,7,0)</f>
        <v>2</v>
      </c>
      <c r="T122">
        <f>VLOOKUP(A122,site_data_desc!$A$2:$M$380,8,0)</f>
        <v>0.14549999999999999</v>
      </c>
      <c r="U122">
        <f>VLOOKUP(A122,site_data_desc!$A$2:$M$380,9,0)</f>
        <v>4.1500000000000002E-2</v>
      </c>
      <c r="V122">
        <f>VLOOKUP(A122,site_data_desc!$A$2:$M$380,10,0)</f>
        <v>0</v>
      </c>
      <c r="W122">
        <f>VLOOKUP(A122,site_data_desc!$A$2:$M$380,11,0)</f>
        <v>1</v>
      </c>
      <c r="X122">
        <f>VLOOKUP(A122,site_data_desc!$A$2:$M$380,12,0)</f>
        <v>0</v>
      </c>
      <c r="Y122">
        <f>VLOOKUP(A122,site_data_desc!$A$2:$M$380,13,0)</f>
        <v>0</v>
      </c>
    </row>
    <row r="123" spans="1:25" x14ac:dyDescent="0.3">
      <c r="A123" t="s">
        <v>13</v>
      </c>
      <c r="B123" s="1">
        <f>VLOOKUP(A123,welfare_data!$A$1:$C$379,2,0)</f>
        <v>92471.086106600007</v>
      </c>
      <c r="C123" s="1">
        <f>VLOOKUP(A123,welfare_data!$A$1:$C$379,3,0)</f>
        <v>81434.238662799995</v>
      </c>
      <c r="D123" t="s">
        <v>372</v>
      </c>
      <c r="E123">
        <v>10.532</v>
      </c>
      <c r="F123">
        <v>56.512999999999899</v>
      </c>
      <c r="G123" t="str">
        <f t="shared" si="10"/>
        <v>&lt; 1 million</v>
      </c>
      <c r="H123" t="str">
        <f t="shared" si="11"/>
        <v>&lt; 1 million</v>
      </c>
      <c r="I123">
        <f t="shared" si="12"/>
        <v>1</v>
      </c>
      <c r="J123">
        <f t="shared" si="13"/>
        <v>1</v>
      </c>
      <c r="K123">
        <f t="shared" si="16"/>
        <v>1.1472026904398771</v>
      </c>
      <c r="L123">
        <f t="shared" si="17"/>
        <v>1.189207115002721</v>
      </c>
      <c r="M123">
        <f t="shared" si="14"/>
        <v>1.1472026904398771</v>
      </c>
      <c r="N123">
        <f t="shared" si="15"/>
        <v>1.189207115002721</v>
      </c>
      <c r="O123">
        <f>VLOOKUP(A123,site_data_desc!$A$2:$M$380,3,0)</f>
        <v>1</v>
      </c>
      <c r="P123">
        <f>VLOOKUP(A123,site_data_desc!$A$2:$M$380,4,0)</f>
        <v>2.7006499999999999E-2</v>
      </c>
      <c r="Q123">
        <f>VLOOKUP(A123,site_data_desc!$A$2:$M$380,5,0)</f>
        <v>29.527201000000002</v>
      </c>
      <c r="R123">
        <f>VLOOKUP(A123,site_data_desc!$A$2:$M$380,6,0)</f>
        <v>26.492901</v>
      </c>
      <c r="S123">
        <f>VLOOKUP(A123,site_data_desc!$A$2:$M$380,7,0)</f>
        <v>1</v>
      </c>
      <c r="T123">
        <f>VLOOKUP(A123,site_data_desc!$A$2:$M$380,8,0)</f>
        <v>3.39E-2</v>
      </c>
      <c r="U123">
        <f>VLOOKUP(A123,site_data_desc!$A$2:$M$380,9,0)</f>
        <v>2.3399999999999997E-2</v>
      </c>
      <c r="V123">
        <f>VLOOKUP(A123,site_data_desc!$A$2:$M$380,10,0)</f>
        <v>1</v>
      </c>
      <c r="W123">
        <f>VLOOKUP(A123,site_data_desc!$A$2:$M$380,11,0)</f>
        <v>0</v>
      </c>
      <c r="X123">
        <f>VLOOKUP(A123,site_data_desc!$A$2:$M$380,12,0)</f>
        <v>0</v>
      </c>
      <c r="Y123">
        <f>VLOOKUP(A123,site_data_desc!$A$2:$M$380,13,0)</f>
        <v>0</v>
      </c>
    </row>
    <row r="124" spans="1:25" x14ac:dyDescent="0.3">
      <c r="A124" t="s">
        <v>113</v>
      </c>
      <c r="B124" s="1">
        <f>VLOOKUP(A124,welfare_data!$A$1:$C$379,2,0)</f>
        <v>309411.47188700002</v>
      </c>
      <c r="C124" s="1">
        <f>VLOOKUP(A124,welfare_data!$A$1:$C$379,3,0)</f>
        <v>510219.97538100003</v>
      </c>
      <c r="D124" t="s">
        <v>372</v>
      </c>
      <c r="E124">
        <v>12.128</v>
      </c>
      <c r="F124">
        <v>54.81</v>
      </c>
      <c r="G124" t="str">
        <f t="shared" si="10"/>
        <v>&lt; 1 million</v>
      </c>
      <c r="H124" t="str">
        <f t="shared" si="11"/>
        <v>&lt; 1 million</v>
      </c>
      <c r="I124">
        <f t="shared" si="12"/>
        <v>1</v>
      </c>
      <c r="J124">
        <f t="shared" si="13"/>
        <v>1</v>
      </c>
      <c r="K124">
        <f t="shared" si="16"/>
        <v>1.1472026904398771</v>
      </c>
      <c r="L124">
        <f t="shared" si="17"/>
        <v>1.189207115002721</v>
      </c>
      <c r="M124">
        <f t="shared" si="14"/>
        <v>1.1472026904398771</v>
      </c>
      <c r="N124">
        <f t="shared" si="15"/>
        <v>1.189207115002721</v>
      </c>
      <c r="O124">
        <f>VLOOKUP(A124,site_data_desc!$A$2:$M$380,3,0)</f>
        <v>0</v>
      </c>
      <c r="P124">
        <f>VLOOKUP(A124,site_data_desc!$A$2:$M$380,4,0)</f>
        <v>8.3025397999999997E-3</v>
      </c>
      <c r="Q124">
        <f>VLOOKUP(A124,site_data_desc!$A$2:$M$380,5,0)</f>
        <v>36.195399999999999</v>
      </c>
      <c r="R124">
        <f>VLOOKUP(A124,site_data_desc!$A$2:$M$380,6,0)</f>
        <v>30.5671</v>
      </c>
      <c r="S124">
        <f>VLOOKUP(A124,site_data_desc!$A$2:$M$380,7,0)</f>
        <v>2</v>
      </c>
      <c r="T124">
        <f>VLOOKUP(A124,site_data_desc!$A$2:$M$380,8,0)</f>
        <v>2.9440000000000001E-2</v>
      </c>
      <c r="U124">
        <f>VLOOKUP(A124,site_data_desc!$A$2:$M$380,9,0)</f>
        <v>2.7E-2</v>
      </c>
      <c r="V124">
        <f>VLOOKUP(A124,site_data_desc!$A$2:$M$380,10,0)</f>
        <v>0</v>
      </c>
      <c r="W124">
        <f>VLOOKUP(A124,site_data_desc!$A$2:$M$380,11,0)</f>
        <v>1</v>
      </c>
      <c r="X124">
        <f>VLOOKUP(A124,site_data_desc!$A$2:$M$380,12,0)</f>
        <v>0</v>
      </c>
      <c r="Y124">
        <f>VLOOKUP(A124,site_data_desc!$A$2:$M$380,13,0)</f>
        <v>0</v>
      </c>
    </row>
    <row r="125" spans="1:25" x14ac:dyDescent="0.3">
      <c r="A125" t="s">
        <v>11</v>
      </c>
      <c r="B125" s="1">
        <f>VLOOKUP(A125,welfare_data!$A$1:$C$379,2,0)</f>
        <v>946033.72480299999</v>
      </c>
      <c r="C125" s="1">
        <f>VLOOKUP(A125,welfare_data!$A$1:$C$379,3,0)</f>
        <v>1758665.82342</v>
      </c>
      <c r="D125" t="s">
        <v>372</v>
      </c>
      <c r="E125">
        <v>10.493</v>
      </c>
      <c r="F125">
        <v>56.277999999999899</v>
      </c>
      <c r="G125" t="str">
        <f t="shared" si="10"/>
        <v>&lt; 1 million</v>
      </c>
      <c r="H125" t="str">
        <f t="shared" si="11"/>
        <v>1,000,000 - 3,000,000</v>
      </c>
      <c r="I125">
        <f t="shared" si="12"/>
        <v>1</v>
      </c>
      <c r="J125">
        <f t="shared" si="13"/>
        <v>2</v>
      </c>
      <c r="K125">
        <f t="shared" si="16"/>
        <v>1.1472026904398771</v>
      </c>
      <c r="L125">
        <f t="shared" si="17"/>
        <v>1.189207115002721</v>
      </c>
      <c r="M125">
        <f t="shared" si="14"/>
        <v>1.3160740129524926</v>
      </c>
      <c r="N125">
        <f t="shared" si="15"/>
        <v>1.4142135623730949</v>
      </c>
      <c r="O125">
        <f>VLOOKUP(A125,site_data_desc!$A$2:$M$380,3,0)</f>
        <v>0</v>
      </c>
      <c r="P125">
        <f>VLOOKUP(A125,site_data_desc!$A$2:$M$380,4,0)</f>
        <v>7.7817595999999989E-2</v>
      </c>
      <c r="Q125">
        <f>VLOOKUP(A125,site_data_desc!$A$2:$M$380,5,0)</f>
        <v>69.465102999999999</v>
      </c>
      <c r="R125">
        <f>VLOOKUP(A125,site_data_desc!$A$2:$M$380,6,0)</f>
        <v>58.241402000000001</v>
      </c>
      <c r="S125">
        <f>VLOOKUP(A125,site_data_desc!$A$2:$M$380,7,0)</f>
        <v>1</v>
      </c>
      <c r="T125">
        <f>VLOOKUP(A125,site_data_desc!$A$2:$M$380,8,0)</f>
        <v>0.01</v>
      </c>
      <c r="U125">
        <f>VLOOKUP(A125,site_data_desc!$A$2:$M$380,9,0)</f>
        <v>0.01</v>
      </c>
      <c r="V125">
        <f>VLOOKUP(A125,site_data_desc!$A$2:$M$380,10,0)</f>
        <v>1</v>
      </c>
      <c r="W125">
        <f>VLOOKUP(A125,site_data_desc!$A$2:$M$380,11,0)</f>
        <v>0</v>
      </c>
      <c r="X125">
        <f>VLOOKUP(A125,site_data_desc!$A$2:$M$380,12,0)</f>
        <v>0</v>
      </c>
      <c r="Y125">
        <f>VLOOKUP(A125,site_data_desc!$A$2:$M$380,13,0)</f>
        <v>0</v>
      </c>
    </row>
    <row r="126" spans="1:25" x14ac:dyDescent="0.3">
      <c r="A126" t="s">
        <v>114</v>
      </c>
      <c r="B126" s="1">
        <f>VLOOKUP(A126,welfare_data!$A$1:$C$379,2,0)</f>
        <v>3821881.8797599999</v>
      </c>
      <c r="C126" s="1">
        <f>VLOOKUP(A126,welfare_data!$A$1:$C$379,3,0)</f>
        <v>6322892.9880499998</v>
      </c>
      <c r="D126" t="s">
        <v>372</v>
      </c>
      <c r="E126">
        <v>12.132</v>
      </c>
      <c r="F126">
        <v>54.820999999999898</v>
      </c>
      <c r="G126" t="str">
        <f t="shared" si="10"/>
        <v>3,000,000 - 10,000,000</v>
      </c>
      <c r="H126" t="str">
        <f t="shared" si="11"/>
        <v>3,000,000 - 10,000,000</v>
      </c>
      <c r="I126">
        <f t="shared" si="12"/>
        <v>3</v>
      </c>
      <c r="J126">
        <f t="shared" si="13"/>
        <v>3</v>
      </c>
      <c r="K126">
        <f t="shared" si="16"/>
        <v>1.5098036484771051</v>
      </c>
      <c r="L126">
        <f t="shared" si="17"/>
        <v>1.6817928305074288</v>
      </c>
      <c r="M126">
        <f t="shared" si="14"/>
        <v>1.5098036484771051</v>
      </c>
      <c r="N126">
        <f t="shared" si="15"/>
        <v>1.6817928305074288</v>
      </c>
      <c r="O126">
        <f>VLOOKUP(A126,site_data_desc!$A$2:$M$380,3,0)</f>
        <v>0</v>
      </c>
      <c r="P126">
        <f>VLOOKUP(A126,site_data_desc!$A$2:$M$380,4,0)</f>
        <v>1.13712E-2</v>
      </c>
      <c r="Q126">
        <f>VLOOKUP(A126,site_data_desc!$A$2:$M$380,5,0)</f>
        <v>36.363200999999997</v>
      </c>
      <c r="R126">
        <f>VLOOKUP(A126,site_data_desc!$A$2:$M$380,6,0)</f>
        <v>43.759498999999998</v>
      </c>
      <c r="S126">
        <f>VLOOKUP(A126,site_data_desc!$A$2:$M$380,7,0)</f>
        <v>2</v>
      </c>
      <c r="T126">
        <f>VLOOKUP(A126,site_data_desc!$A$2:$M$380,8,0)</f>
        <v>9.6329999999999999E-2</v>
      </c>
      <c r="U126">
        <f>VLOOKUP(A126,site_data_desc!$A$2:$M$380,9,0)</f>
        <v>5.0220000000000001E-2</v>
      </c>
      <c r="V126">
        <f>VLOOKUP(A126,site_data_desc!$A$2:$M$380,10,0)</f>
        <v>0</v>
      </c>
      <c r="W126">
        <f>VLOOKUP(A126,site_data_desc!$A$2:$M$380,11,0)</f>
        <v>1</v>
      </c>
      <c r="X126">
        <f>VLOOKUP(A126,site_data_desc!$A$2:$M$380,12,0)</f>
        <v>0</v>
      </c>
      <c r="Y126">
        <f>VLOOKUP(A126,site_data_desc!$A$2:$M$380,13,0)</f>
        <v>0</v>
      </c>
    </row>
    <row r="127" spans="1:25" x14ac:dyDescent="0.3">
      <c r="A127" t="s">
        <v>4</v>
      </c>
      <c r="B127" s="1">
        <f>VLOOKUP(A127,welfare_data!$A$1:$C$379,2,0)</f>
        <v>5214121.7334500002</v>
      </c>
      <c r="C127" s="1">
        <f>VLOOKUP(A127,welfare_data!$A$1:$C$379,3,0)</f>
        <v>4486497.0248299995</v>
      </c>
      <c r="D127" t="s">
        <v>372</v>
      </c>
      <c r="E127">
        <v>10.528</v>
      </c>
      <c r="F127">
        <v>57.335999999999899</v>
      </c>
      <c r="G127" t="str">
        <f t="shared" si="10"/>
        <v>3,000,000 - 10,000,000</v>
      </c>
      <c r="H127" t="str">
        <f t="shared" si="11"/>
        <v>3,000,000 - 10,000,000</v>
      </c>
      <c r="I127">
        <f t="shared" si="12"/>
        <v>3</v>
      </c>
      <c r="J127">
        <f t="shared" si="13"/>
        <v>3</v>
      </c>
      <c r="K127">
        <f t="shared" si="16"/>
        <v>1.5098036484771051</v>
      </c>
      <c r="L127">
        <f t="shared" si="17"/>
        <v>1.6817928305074288</v>
      </c>
      <c r="M127">
        <f t="shared" si="14"/>
        <v>1.5098036484771051</v>
      </c>
      <c r="N127">
        <f t="shared" si="15"/>
        <v>1.6817928305074288</v>
      </c>
      <c r="O127">
        <f>VLOOKUP(A127,site_data_desc!$A$2:$M$380,3,0)</f>
        <v>1</v>
      </c>
      <c r="P127">
        <f>VLOOKUP(A127,site_data_desc!$A$2:$M$380,4,0)</f>
        <v>0.44337200999999998</v>
      </c>
      <c r="Q127">
        <f>VLOOKUP(A127,site_data_desc!$A$2:$M$380,5,0)</f>
        <v>137.37100000000001</v>
      </c>
      <c r="R127">
        <f>VLOOKUP(A127,site_data_desc!$A$2:$M$380,6,0)</f>
        <v>112.254</v>
      </c>
      <c r="S127">
        <f>VLOOKUP(A127,site_data_desc!$A$2:$M$380,7,0)</f>
        <v>1</v>
      </c>
      <c r="T127">
        <f>VLOOKUP(A127,site_data_desc!$A$2:$M$380,8,0)</f>
        <v>0.1129</v>
      </c>
      <c r="U127">
        <f>VLOOKUP(A127,site_data_desc!$A$2:$M$380,9,0)</f>
        <v>3.6700000000000003E-2</v>
      </c>
      <c r="V127">
        <f>VLOOKUP(A127,site_data_desc!$A$2:$M$380,10,0)</f>
        <v>1</v>
      </c>
      <c r="W127">
        <f>VLOOKUP(A127,site_data_desc!$A$2:$M$380,11,0)</f>
        <v>0</v>
      </c>
      <c r="X127">
        <f>VLOOKUP(A127,site_data_desc!$A$2:$M$380,12,0)</f>
        <v>0</v>
      </c>
      <c r="Y127">
        <f>VLOOKUP(A127,site_data_desc!$A$2:$M$380,13,0)</f>
        <v>0</v>
      </c>
    </row>
    <row r="128" spans="1:25" x14ac:dyDescent="0.3">
      <c r="A128" t="s">
        <v>126</v>
      </c>
      <c r="B128" s="1">
        <f>VLOOKUP(A128,welfare_data!$A$1:$C$379,2,0)</f>
        <v>75154531.967199996</v>
      </c>
      <c r="C128" s="1">
        <f>VLOOKUP(A128,welfare_data!$A$1:$C$379,3,0)</f>
        <v>69741511.724600002</v>
      </c>
      <c r="D128" t="s">
        <v>373</v>
      </c>
      <c r="E128">
        <v>24.724</v>
      </c>
      <c r="F128">
        <v>59.473999999999897</v>
      </c>
      <c r="G128" t="str">
        <f t="shared" si="10"/>
        <v>70,000,000 - 150,000,000</v>
      </c>
      <c r="H128" t="str">
        <f t="shared" si="11"/>
        <v>30,000,000 - 70,000,000</v>
      </c>
      <c r="I128">
        <f t="shared" si="12"/>
        <v>6</v>
      </c>
      <c r="J128">
        <f t="shared" si="13"/>
        <v>5</v>
      </c>
      <c r="K128">
        <f t="shared" si="16"/>
        <v>2.2795070569547784</v>
      </c>
      <c r="L128">
        <f t="shared" si="17"/>
        <v>2.8284271247461894</v>
      </c>
      <c r="M128">
        <f t="shared" si="14"/>
        <v>1.9870133464215782</v>
      </c>
      <c r="N128">
        <f t="shared" si="15"/>
        <v>2.3784142300054416</v>
      </c>
      <c r="O128">
        <f>VLOOKUP(A128,site_data_desc!$A$2:$M$380,3,0)</f>
        <v>1</v>
      </c>
      <c r="P128">
        <f>VLOOKUP(A128,site_data_desc!$A$2:$M$380,4,0)</f>
        <v>0.95723798000000004</v>
      </c>
      <c r="Q128">
        <f>VLOOKUP(A128,site_data_desc!$A$2:$M$380,5,0)</f>
        <v>3105.45</v>
      </c>
      <c r="R128">
        <f>VLOOKUP(A128,site_data_desc!$A$2:$M$380,6,0)</f>
        <v>2118.1298999999999</v>
      </c>
      <c r="S128">
        <f>VLOOKUP(A128,site_data_desc!$A$2:$M$380,7,0)</f>
        <v>1</v>
      </c>
      <c r="T128">
        <f>VLOOKUP(A128,site_data_desc!$A$2:$M$380,8,0)</f>
        <v>4.6600000000000001E-3</v>
      </c>
      <c r="U128">
        <f>VLOOKUP(A128,site_data_desc!$A$2:$M$380,9,0)</f>
        <v>1.6160000000000001E-2</v>
      </c>
      <c r="V128">
        <f>VLOOKUP(A128,site_data_desc!$A$2:$M$380,10,0)</f>
        <v>1</v>
      </c>
      <c r="W128">
        <f>VLOOKUP(A128,site_data_desc!$A$2:$M$380,11,0)</f>
        <v>0</v>
      </c>
      <c r="X128">
        <f>VLOOKUP(A128,site_data_desc!$A$2:$M$380,12,0)</f>
        <v>0</v>
      </c>
      <c r="Y128">
        <f>VLOOKUP(A128,site_data_desc!$A$2:$M$380,13,0)</f>
        <v>0</v>
      </c>
    </row>
    <row r="129" spans="1:25" x14ac:dyDescent="0.3">
      <c r="A129" t="s">
        <v>127</v>
      </c>
      <c r="B129" s="1">
        <f>VLOOKUP(A129,welfare_data!$A$1:$C$379,2,0)</f>
        <v>1768591.0376899999</v>
      </c>
      <c r="C129" s="1">
        <f>VLOOKUP(A129,welfare_data!$A$1:$C$379,3,0)</f>
        <v>3496736.6427799999</v>
      </c>
      <c r="D129" t="s">
        <v>373</v>
      </c>
      <c r="E129">
        <v>25.966000000000001</v>
      </c>
      <c r="F129">
        <v>59.582000000000001</v>
      </c>
      <c r="G129" t="str">
        <f t="shared" si="10"/>
        <v>1,000,000 - 3,000,000</v>
      </c>
      <c r="H129" t="str">
        <f t="shared" si="11"/>
        <v>3,000,000 - 10,000,000</v>
      </c>
      <c r="I129">
        <f t="shared" si="12"/>
        <v>2</v>
      </c>
      <c r="J129">
        <f t="shared" si="13"/>
        <v>3</v>
      </c>
      <c r="K129">
        <f t="shared" si="16"/>
        <v>1.3160740129524926</v>
      </c>
      <c r="L129">
        <f t="shared" si="17"/>
        <v>1.4142135623730949</v>
      </c>
      <c r="M129">
        <f t="shared" si="14"/>
        <v>1.5098036484771051</v>
      </c>
      <c r="N129">
        <f t="shared" si="15"/>
        <v>1.6817928305074288</v>
      </c>
      <c r="O129">
        <f>VLOOKUP(A129,site_data_desc!$A$2:$M$380,3,0)</f>
        <v>0</v>
      </c>
      <c r="P129">
        <f>VLOOKUP(A129,site_data_desc!$A$2:$M$380,4,0)</f>
        <v>2.3935498999999999E-2</v>
      </c>
      <c r="Q129">
        <f>VLOOKUP(A129,site_data_desc!$A$2:$M$380,5,0)</f>
        <v>8.7638797999999998</v>
      </c>
      <c r="R129">
        <f>VLOOKUP(A129,site_data_desc!$A$2:$M$380,6,0)</f>
        <v>7.5805898000000003</v>
      </c>
      <c r="S129">
        <f>VLOOKUP(A129,site_data_desc!$A$2:$M$380,7,0)</f>
        <v>1</v>
      </c>
      <c r="T129">
        <f>VLOOKUP(A129,site_data_desc!$A$2:$M$380,8,0)</f>
        <v>3.3750000000000002E-2</v>
      </c>
      <c r="U129">
        <f>VLOOKUP(A129,site_data_desc!$A$2:$M$380,9,0)</f>
        <v>8.0000000000000002E-3</v>
      </c>
      <c r="V129">
        <f>VLOOKUP(A129,site_data_desc!$A$2:$M$380,10,0)</f>
        <v>1</v>
      </c>
      <c r="W129">
        <f>VLOOKUP(A129,site_data_desc!$A$2:$M$380,11,0)</f>
        <v>0</v>
      </c>
      <c r="X129">
        <f>VLOOKUP(A129,site_data_desc!$A$2:$M$380,12,0)</f>
        <v>0</v>
      </c>
      <c r="Y129">
        <f>VLOOKUP(A129,site_data_desc!$A$2:$M$380,13,0)</f>
        <v>0</v>
      </c>
    </row>
    <row r="130" spans="1:25" x14ac:dyDescent="0.3">
      <c r="A130" t="s">
        <v>128</v>
      </c>
      <c r="B130" s="1">
        <f>VLOOKUP(A130,welfare_data!$A$1:$C$379,2,0)</f>
        <v>1064605.8375299999</v>
      </c>
      <c r="C130" s="1">
        <f>VLOOKUP(A130,welfare_data!$A$1:$C$379,3,0)</f>
        <v>2053337.96997</v>
      </c>
      <c r="D130" t="s">
        <v>373</v>
      </c>
      <c r="E130">
        <v>23.52</v>
      </c>
      <c r="F130">
        <v>58.954000000000001</v>
      </c>
      <c r="G130" t="str">
        <f t="shared" si="10"/>
        <v>1,000,000 - 3,000,000</v>
      </c>
      <c r="H130" t="str">
        <f t="shared" si="11"/>
        <v>1,000,000 - 3,000,000</v>
      </c>
      <c r="I130">
        <f t="shared" si="12"/>
        <v>2</v>
      </c>
      <c r="J130">
        <f t="shared" si="13"/>
        <v>2</v>
      </c>
      <c r="K130">
        <f t="shared" si="16"/>
        <v>1.3160740129524926</v>
      </c>
      <c r="L130">
        <f t="shared" si="17"/>
        <v>1.4142135623730949</v>
      </c>
      <c r="M130">
        <f t="shared" si="14"/>
        <v>1.3160740129524926</v>
      </c>
      <c r="N130">
        <f t="shared" si="15"/>
        <v>1.4142135623730949</v>
      </c>
      <c r="O130">
        <f>VLOOKUP(A130,site_data_desc!$A$2:$M$380,3,0)</f>
        <v>0</v>
      </c>
      <c r="P130">
        <f>VLOOKUP(A130,site_data_desc!$A$2:$M$380,4,0)</f>
        <v>0.79603301999999998</v>
      </c>
      <c r="Q130">
        <f>VLOOKUP(A130,site_data_desc!$A$2:$M$380,5,0)</f>
        <v>175.59800999999999</v>
      </c>
      <c r="R130">
        <f>VLOOKUP(A130,site_data_desc!$A$2:$M$380,6,0)</f>
        <v>64.731796000000003</v>
      </c>
      <c r="S130">
        <f>VLOOKUP(A130,site_data_desc!$A$2:$M$380,7,0)</f>
        <v>2</v>
      </c>
      <c r="T130">
        <f>VLOOKUP(A130,site_data_desc!$A$2:$M$380,8,0)</f>
        <v>3.542E-2</v>
      </c>
      <c r="U130">
        <f>VLOOKUP(A130,site_data_desc!$A$2:$M$380,9,0)</f>
        <v>2.6800000000000001E-2</v>
      </c>
      <c r="V130">
        <f>VLOOKUP(A130,site_data_desc!$A$2:$M$380,10,0)</f>
        <v>0</v>
      </c>
      <c r="W130">
        <f>VLOOKUP(A130,site_data_desc!$A$2:$M$380,11,0)</f>
        <v>1</v>
      </c>
      <c r="X130">
        <f>VLOOKUP(A130,site_data_desc!$A$2:$M$380,12,0)</f>
        <v>0</v>
      </c>
      <c r="Y130">
        <f>VLOOKUP(A130,site_data_desc!$A$2:$M$380,13,0)</f>
        <v>0</v>
      </c>
    </row>
    <row r="131" spans="1:25" x14ac:dyDescent="0.3">
      <c r="A131" t="s">
        <v>129</v>
      </c>
      <c r="B131" s="1">
        <f>VLOOKUP(A131,welfare_data!$A$1:$C$379,2,0)</f>
        <v>6945960.9669899996</v>
      </c>
      <c r="C131" s="1">
        <f>VLOOKUP(A131,welfare_data!$A$1:$C$379,3,0)</f>
        <v>13172871.7852</v>
      </c>
      <c r="D131" t="s">
        <v>373</v>
      </c>
      <c r="E131">
        <v>24.498000000000001</v>
      </c>
      <c r="F131">
        <v>58.372</v>
      </c>
      <c r="G131" t="str">
        <f t="shared" ref="G131:G194" si="18">IF(B131&lt;=1000000,"&lt; 1 million",IF(B131&lt;=3000000,"1,000,000 - 3,000,000",IF(B131&lt;=10000000,"3,000,000 - 10,000,000",IF(B131&lt;=30000000,"10,000,000 - 30,000,000",IF(B131&lt;=70000000,"30,000,000 - 70,000,000",IF(B131&lt;=150000000,"70,000,000 - 150,000,000",IF(B131&lt;=400000000,"150,000,000 - 400,000,000","&gt; 400 million")))))))</f>
        <v>3,000,000 - 10,000,000</v>
      </c>
      <c r="H131" t="str">
        <f t="shared" ref="H131:H194" si="19">IF(C131&lt;=1000000,"&lt; 1 million",IF(C131&lt;=3000000,"1,000,000 - 3,000,000",IF(C131&lt;=10000000,"3,000,000 - 10,000,000",IF(C131&lt;=30000000,"10,000,000 - 30,000,000",IF(C131&lt;=70000000,"30,000,000 - 70,000,000",IF(C131&lt;=150000000,"70,000,000 - 150,000,000",IF(C131&lt;=400000000,"150,000,000 - 400,000,000","&gt; 400 million")))))))</f>
        <v>10,000,000 - 30,000,000</v>
      </c>
      <c r="I131">
        <f t="shared" ref="I131:I194" si="20">IF(B131&lt;=1000000,1,IF(B131&lt;=3000000,2,IF(B131&lt;=10000000,3,IF(B131&lt;=30000000,4,IF(B131&lt;=70000000,5,IF(B131&lt;=150000000,6,IF(B131&lt;=400000000,7,8)))))))</f>
        <v>3</v>
      </c>
      <c r="J131">
        <f t="shared" ref="J131:J194" si="21">IF(C131&lt;=1000000,1,IF(C131&lt;=3000000,2,IF(C131&lt;=10000000,3,IF(C131&lt;=30000000,4,IF(C131&lt;=70000000,5,IF(C131&lt;=150000000,6,IF(C131&lt;=400000000,7,8)))))))</f>
        <v>4</v>
      </c>
      <c r="K131">
        <f t="shared" si="16"/>
        <v>1.5098036484771051</v>
      </c>
      <c r="L131">
        <f t="shared" si="17"/>
        <v>1.6817928305074288</v>
      </c>
      <c r="M131">
        <f t="shared" ref="M131:M194" si="22">(3^(1/8))^J131</f>
        <v>1.7320508075688776</v>
      </c>
      <c r="N131">
        <f t="shared" ref="N131:N194" si="23">(4^(1/8))^J131</f>
        <v>1.9999999999999996</v>
      </c>
      <c r="O131">
        <f>VLOOKUP(A131,site_data_desc!$A$2:$M$380,3,0)</f>
        <v>0</v>
      </c>
      <c r="P131">
        <f>VLOOKUP(A131,site_data_desc!$A$2:$M$380,4,0)</f>
        <v>1.6576300000000002</v>
      </c>
      <c r="Q131">
        <f>VLOOKUP(A131,site_data_desc!$A$2:$M$380,5,0)</f>
        <v>753.72400000000005</v>
      </c>
      <c r="R131">
        <f>VLOOKUP(A131,site_data_desc!$A$2:$M$380,6,0)</f>
        <v>276.46499999999997</v>
      </c>
      <c r="S131">
        <f>VLOOKUP(A131,site_data_desc!$A$2:$M$380,7,0)</f>
        <v>1</v>
      </c>
      <c r="T131">
        <f>VLOOKUP(A131,site_data_desc!$A$2:$M$380,8,0)</f>
        <v>0.1895</v>
      </c>
      <c r="U131">
        <f>VLOOKUP(A131,site_data_desc!$A$2:$M$380,9,0)</f>
        <v>3.116E-2</v>
      </c>
      <c r="V131">
        <f>VLOOKUP(A131,site_data_desc!$A$2:$M$380,10,0)</f>
        <v>1</v>
      </c>
      <c r="W131">
        <f>VLOOKUP(A131,site_data_desc!$A$2:$M$380,11,0)</f>
        <v>0</v>
      </c>
      <c r="X131">
        <f>VLOOKUP(A131,site_data_desc!$A$2:$M$380,12,0)</f>
        <v>0</v>
      </c>
      <c r="Y131">
        <f>VLOOKUP(A131,site_data_desc!$A$2:$M$380,13,0)</f>
        <v>0</v>
      </c>
    </row>
    <row r="132" spans="1:25" x14ac:dyDescent="0.3">
      <c r="A132" t="s">
        <v>130</v>
      </c>
      <c r="B132" s="1">
        <f>VLOOKUP(A132,welfare_data!$A$1:$C$379,2,0)</f>
        <v>825171.73238299997</v>
      </c>
      <c r="C132" s="1">
        <f>VLOOKUP(A132,welfare_data!$A$1:$C$379,3,0)</f>
        <v>1498191.64111</v>
      </c>
      <c r="D132" t="s">
        <v>373</v>
      </c>
      <c r="E132">
        <v>22.4759999999999</v>
      </c>
      <c r="F132">
        <v>58.244999999999898</v>
      </c>
      <c r="G132" t="str">
        <f t="shared" si="18"/>
        <v>&lt; 1 million</v>
      </c>
      <c r="H132" t="str">
        <f t="shared" si="19"/>
        <v>1,000,000 - 3,000,000</v>
      </c>
      <c r="I132">
        <f t="shared" si="20"/>
        <v>1</v>
      </c>
      <c r="J132">
        <f t="shared" si="21"/>
        <v>2</v>
      </c>
      <c r="K132">
        <f t="shared" si="16"/>
        <v>1.1472026904398771</v>
      </c>
      <c r="L132">
        <f t="shared" si="17"/>
        <v>1.189207115002721</v>
      </c>
      <c r="M132">
        <f t="shared" si="22"/>
        <v>1.3160740129524926</v>
      </c>
      <c r="N132">
        <f t="shared" si="23"/>
        <v>1.4142135623730949</v>
      </c>
      <c r="O132">
        <f>VLOOKUP(A132,site_data_desc!$A$2:$M$380,3,0)</f>
        <v>0</v>
      </c>
      <c r="P132">
        <f>VLOOKUP(A132,site_data_desc!$A$2:$M$380,4,0)</f>
        <v>0.64916498</v>
      </c>
      <c r="Q132">
        <f>VLOOKUP(A132,site_data_desc!$A$2:$M$380,5,0)</f>
        <v>189.7</v>
      </c>
      <c r="R132">
        <f>VLOOKUP(A132,site_data_desc!$A$2:$M$380,6,0)</f>
        <v>81.227203000000003</v>
      </c>
      <c r="S132">
        <f>VLOOKUP(A132,site_data_desc!$A$2:$M$380,7,0)</f>
        <v>1</v>
      </c>
      <c r="T132">
        <f>VLOOKUP(A132,site_data_desc!$A$2:$M$380,8,0)</f>
        <v>4.2000000000000003E-2</v>
      </c>
      <c r="U132">
        <f>VLOOKUP(A132,site_data_desc!$A$2:$M$380,9,0)</f>
        <v>0.13316</v>
      </c>
      <c r="V132">
        <f>VLOOKUP(A132,site_data_desc!$A$2:$M$380,10,0)</f>
        <v>1</v>
      </c>
      <c r="W132">
        <f>VLOOKUP(A132,site_data_desc!$A$2:$M$380,11,0)</f>
        <v>0</v>
      </c>
      <c r="X132">
        <f>VLOOKUP(A132,site_data_desc!$A$2:$M$380,12,0)</f>
        <v>0</v>
      </c>
      <c r="Y132">
        <f>VLOOKUP(A132,site_data_desc!$A$2:$M$380,13,0)</f>
        <v>0</v>
      </c>
    </row>
    <row r="133" spans="1:25" x14ac:dyDescent="0.3">
      <c r="A133" t="s">
        <v>131</v>
      </c>
      <c r="B133" s="1">
        <f>VLOOKUP(A133,welfare_data!$A$1:$C$379,2,0)</f>
        <v>38176236.20042</v>
      </c>
      <c r="C133" s="1">
        <f>VLOOKUP(A133,welfare_data!$A$1:$C$379,3,0)</f>
        <v>47561637.438960001</v>
      </c>
      <c r="D133" t="s">
        <v>374</v>
      </c>
      <c r="E133">
        <v>24.626000000000001</v>
      </c>
      <c r="F133">
        <v>60.154000000000003</v>
      </c>
      <c r="G133" t="str">
        <f t="shared" si="18"/>
        <v>30,000,000 - 70,000,000</v>
      </c>
      <c r="H133" t="str">
        <f t="shared" si="19"/>
        <v>30,000,000 - 70,000,000</v>
      </c>
      <c r="I133">
        <f t="shared" si="20"/>
        <v>5</v>
      </c>
      <c r="J133">
        <f t="shared" si="21"/>
        <v>5</v>
      </c>
      <c r="K133">
        <f t="shared" si="16"/>
        <v>1.9870133464215782</v>
      </c>
      <c r="L133">
        <f t="shared" si="17"/>
        <v>2.3784142300054416</v>
      </c>
      <c r="M133">
        <f t="shared" si="22"/>
        <v>1.9870133464215782</v>
      </c>
      <c r="N133">
        <f t="shared" si="23"/>
        <v>2.3784142300054416</v>
      </c>
      <c r="O133">
        <f>VLOOKUP(A133,site_data_desc!$A$2:$M$380,3,0)</f>
        <v>0</v>
      </c>
      <c r="P133">
        <f>VLOOKUP(A133,site_data_desc!$A$2:$M$380,4,0)</f>
        <v>1.03149</v>
      </c>
      <c r="Q133">
        <f>VLOOKUP(A133,site_data_desc!$A$2:$M$380,5,0)</f>
        <v>720.76702999999998</v>
      </c>
      <c r="R133">
        <f>VLOOKUP(A133,site_data_desc!$A$2:$M$380,6,0)</f>
        <v>643.99199999999996</v>
      </c>
      <c r="S133">
        <f>VLOOKUP(A133,site_data_desc!$A$2:$M$380,7,0)</f>
        <v>1</v>
      </c>
      <c r="T133">
        <f>VLOOKUP(A133,site_data_desc!$A$2:$M$380,8,0)</f>
        <v>6.4999999999999997E-3</v>
      </c>
      <c r="U133">
        <f>VLOOKUP(A133,site_data_desc!$A$2:$M$380,9,0)</f>
        <v>4.4999999999999997E-3</v>
      </c>
      <c r="V133">
        <f>VLOOKUP(A133,site_data_desc!$A$2:$M$380,10,0)</f>
        <v>1</v>
      </c>
      <c r="W133">
        <f>VLOOKUP(A133,site_data_desc!$A$2:$M$380,11,0)</f>
        <v>0</v>
      </c>
      <c r="X133">
        <f>VLOOKUP(A133,site_data_desc!$A$2:$M$380,12,0)</f>
        <v>0</v>
      </c>
      <c r="Y133">
        <f>VLOOKUP(A133,site_data_desc!$A$2:$M$380,13,0)</f>
        <v>0</v>
      </c>
    </row>
    <row r="134" spans="1:25" x14ac:dyDescent="0.3">
      <c r="A134" t="s">
        <v>133</v>
      </c>
      <c r="B134" s="1">
        <f>VLOOKUP(A134,welfare_data!$A$1:$C$379,2,0)</f>
        <v>10257343.3243</v>
      </c>
      <c r="C134" s="1">
        <f>VLOOKUP(A134,welfare_data!$A$1:$C$379,3,0)</f>
        <v>12719291.902100001</v>
      </c>
      <c r="D134" t="s">
        <v>374</v>
      </c>
      <c r="E134">
        <v>22.960999999999899</v>
      </c>
      <c r="F134">
        <v>59.844000000000001</v>
      </c>
      <c r="G134" t="str">
        <f t="shared" si="18"/>
        <v>10,000,000 - 30,000,000</v>
      </c>
      <c r="H134" t="str">
        <f t="shared" si="19"/>
        <v>10,000,000 - 30,000,000</v>
      </c>
      <c r="I134">
        <f t="shared" si="20"/>
        <v>4</v>
      </c>
      <c r="J134">
        <f t="shared" si="21"/>
        <v>4</v>
      </c>
      <c r="K134">
        <f t="shared" si="16"/>
        <v>1.7320508075688776</v>
      </c>
      <c r="L134">
        <f t="shared" si="17"/>
        <v>1.9999999999999996</v>
      </c>
      <c r="M134">
        <f t="shared" si="22"/>
        <v>1.7320508075688776</v>
      </c>
      <c r="N134">
        <f t="shared" si="23"/>
        <v>1.9999999999999996</v>
      </c>
      <c r="O134">
        <f>VLOOKUP(A134,site_data_desc!$A$2:$M$380,3,0)</f>
        <v>0</v>
      </c>
      <c r="P134">
        <f>VLOOKUP(A134,site_data_desc!$A$2:$M$380,4,0)</f>
        <v>1.1827999999999999</v>
      </c>
      <c r="Q134">
        <f>VLOOKUP(A134,site_data_desc!$A$2:$M$380,5,0)</f>
        <v>551.93298000000004</v>
      </c>
      <c r="R134">
        <f>VLOOKUP(A134,site_data_desc!$A$2:$M$380,6,0)</f>
        <v>227.71700000000001</v>
      </c>
      <c r="S134">
        <f>VLOOKUP(A134,site_data_desc!$A$2:$M$380,7,0)</f>
        <v>1</v>
      </c>
      <c r="T134">
        <f>VLOOKUP(A134,site_data_desc!$A$2:$M$380,8,0)</f>
        <v>8.0000000000000002E-3</v>
      </c>
      <c r="U134">
        <f>VLOOKUP(A134,site_data_desc!$A$2:$M$380,9,0)</f>
        <v>1.75E-3</v>
      </c>
      <c r="V134">
        <f>VLOOKUP(A134,site_data_desc!$A$2:$M$380,10,0)</f>
        <v>1</v>
      </c>
      <c r="W134">
        <f>VLOOKUP(A134,site_data_desc!$A$2:$M$380,11,0)</f>
        <v>0</v>
      </c>
      <c r="X134">
        <f>VLOOKUP(A134,site_data_desc!$A$2:$M$380,12,0)</f>
        <v>0</v>
      </c>
      <c r="Y134">
        <f>VLOOKUP(A134,site_data_desc!$A$2:$M$380,13,0)</f>
        <v>0</v>
      </c>
    </row>
    <row r="135" spans="1:25" x14ac:dyDescent="0.3">
      <c r="A135" t="s">
        <v>134</v>
      </c>
      <c r="B135" s="1">
        <f>VLOOKUP(A135,welfare_data!$A$1:$C$379,2,0)</f>
        <v>731623284.96819997</v>
      </c>
      <c r="C135" s="1">
        <f>VLOOKUP(A135,welfare_data!$A$1:$C$379,3,0)</f>
        <v>916000837.14139998</v>
      </c>
      <c r="D135" t="s">
        <v>374</v>
      </c>
      <c r="E135">
        <v>24.905999999999899</v>
      </c>
      <c r="F135">
        <v>60.1739999999999</v>
      </c>
      <c r="G135" t="str">
        <f t="shared" si="18"/>
        <v>&gt; 400 million</v>
      </c>
      <c r="H135" t="str">
        <f t="shared" si="19"/>
        <v>&gt; 400 million</v>
      </c>
      <c r="I135">
        <f t="shared" si="20"/>
        <v>8</v>
      </c>
      <c r="J135">
        <f t="shared" si="21"/>
        <v>8</v>
      </c>
      <c r="K135">
        <f t="shared" si="16"/>
        <v>3.0000000000000013</v>
      </c>
      <c r="L135">
        <f t="shared" si="17"/>
        <v>3.9999999999999982</v>
      </c>
      <c r="M135">
        <f t="shared" si="22"/>
        <v>3.0000000000000013</v>
      </c>
      <c r="N135">
        <f t="shared" si="23"/>
        <v>3.9999999999999982</v>
      </c>
      <c r="O135">
        <f>VLOOKUP(A135,site_data_desc!$A$2:$M$380,3,0)</f>
        <v>0</v>
      </c>
      <c r="P135">
        <f>VLOOKUP(A135,site_data_desc!$A$2:$M$380,4,0)</f>
        <v>2.7519499999999999</v>
      </c>
      <c r="Q135">
        <f>VLOOKUP(A135,site_data_desc!$A$2:$M$380,5,0)</f>
        <v>2174.4699999999998</v>
      </c>
      <c r="R135">
        <f>VLOOKUP(A135,site_data_desc!$A$2:$M$380,6,0)</f>
        <v>2037.28</v>
      </c>
      <c r="S135">
        <f>VLOOKUP(A135,site_data_desc!$A$2:$M$380,7,0)</f>
        <v>1</v>
      </c>
      <c r="T135">
        <f>VLOOKUP(A135,site_data_desc!$A$2:$M$380,8,0)</f>
        <v>2.283E-2</v>
      </c>
      <c r="U135">
        <f>VLOOKUP(A135,site_data_desc!$A$2:$M$380,9,0)</f>
        <v>1.383E-2</v>
      </c>
      <c r="V135">
        <f>VLOOKUP(A135,site_data_desc!$A$2:$M$380,10,0)</f>
        <v>1</v>
      </c>
      <c r="W135">
        <f>VLOOKUP(A135,site_data_desc!$A$2:$M$380,11,0)</f>
        <v>0</v>
      </c>
      <c r="X135">
        <f>VLOOKUP(A135,site_data_desc!$A$2:$M$380,12,0)</f>
        <v>0</v>
      </c>
      <c r="Y135">
        <f>VLOOKUP(A135,site_data_desc!$A$2:$M$380,13,0)</f>
        <v>0</v>
      </c>
    </row>
    <row r="136" spans="1:25" x14ac:dyDescent="0.3">
      <c r="A136" t="s">
        <v>135</v>
      </c>
      <c r="B136" s="1">
        <f>VLOOKUP(A136,welfare_data!$A$1:$C$379,2,0)</f>
        <v>1384175.0707700001</v>
      </c>
      <c r="C136" s="1">
        <f>VLOOKUP(A136,welfare_data!$A$1:$C$379,3,0)</f>
        <v>1723990.259414</v>
      </c>
      <c r="D136" t="s">
        <v>374</v>
      </c>
      <c r="E136">
        <v>24.8569999999999</v>
      </c>
      <c r="F136">
        <v>60.201000000000001</v>
      </c>
      <c r="G136" t="str">
        <f t="shared" si="18"/>
        <v>1,000,000 - 3,000,000</v>
      </c>
      <c r="H136" t="str">
        <f t="shared" si="19"/>
        <v>1,000,000 - 3,000,000</v>
      </c>
      <c r="I136">
        <f t="shared" si="20"/>
        <v>2</v>
      </c>
      <c r="J136">
        <f t="shared" si="21"/>
        <v>2</v>
      </c>
      <c r="K136">
        <f t="shared" si="16"/>
        <v>1.3160740129524926</v>
      </c>
      <c r="L136">
        <f t="shared" si="17"/>
        <v>1.4142135623730949</v>
      </c>
      <c r="M136">
        <f t="shared" si="22"/>
        <v>1.3160740129524926</v>
      </c>
      <c r="N136">
        <f t="shared" si="23"/>
        <v>1.4142135623730949</v>
      </c>
      <c r="O136">
        <f>VLOOKUP(A136,site_data_desc!$A$2:$M$380,3,0)</f>
        <v>0</v>
      </c>
      <c r="P136">
        <f>VLOOKUP(A136,site_data_desc!$A$2:$M$380,4,0)</f>
        <v>2.2059099</v>
      </c>
      <c r="Q136">
        <f>VLOOKUP(A136,site_data_desc!$A$2:$M$380,5,0)</f>
        <v>2585.3301000000001</v>
      </c>
      <c r="R136">
        <f>VLOOKUP(A136,site_data_desc!$A$2:$M$380,6,0)</f>
        <v>2031.7</v>
      </c>
      <c r="S136">
        <f>VLOOKUP(A136,site_data_desc!$A$2:$M$380,7,0)</f>
        <v>1</v>
      </c>
      <c r="T136">
        <f>VLOOKUP(A136,site_data_desc!$A$2:$M$380,8,0)</f>
        <v>1.7999999999999999E-2</v>
      </c>
      <c r="U136">
        <f>VLOOKUP(A136,site_data_desc!$A$2:$M$380,9,0)</f>
        <v>1.2500000000000001E-2</v>
      </c>
      <c r="V136">
        <f>VLOOKUP(A136,site_data_desc!$A$2:$M$380,10,0)</f>
        <v>1</v>
      </c>
      <c r="W136">
        <f>VLOOKUP(A136,site_data_desc!$A$2:$M$380,11,0)</f>
        <v>0</v>
      </c>
      <c r="X136">
        <f>VLOOKUP(A136,site_data_desc!$A$2:$M$380,12,0)</f>
        <v>0</v>
      </c>
      <c r="Y136">
        <f>VLOOKUP(A136,site_data_desc!$A$2:$M$380,13,0)</f>
        <v>0</v>
      </c>
    </row>
    <row r="137" spans="1:25" x14ac:dyDescent="0.3">
      <c r="A137" t="s">
        <v>136</v>
      </c>
      <c r="B137" s="1">
        <f>VLOOKUP(A137,welfare_data!$A$1:$C$379,2,0)</f>
        <v>5390729.9760849997</v>
      </c>
      <c r="C137" s="1">
        <f>VLOOKUP(A137,welfare_data!$A$1:$C$379,3,0)</f>
        <v>6718295.0284289997</v>
      </c>
      <c r="D137" t="s">
        <v>374</v>
      </c>
      <c r="E137">
        <v>24.992999999999899</v>
      </c>
      <c r="F137">
        <v>60.177999999999898</v>
      </c>
      <c r="G137" t="str">
        <f t="shared" si="18"/>
        <v>3,000,000 - 10,000,000</v>
      </c>
      <c r="H137" t="str">
        <f t="shared" si="19"/>
        <v>3,000,000 - 10,000,000</v>
      </c>
      <c r="I137">
        <f t="shared" si="20"/>
        <v>3</v>
      </c>
      <c r="J137">
        <f t="shared" si="21"/>
        <v>3</v>
      </c>
      <c r="K137">
        <f t="shared" si="16"/>
        <v>1.5098036484771051</v>
      </c>
      <c r="L137">
        <f t="shared" si="17"/>
        <v>1.6817928305074288</v>
      </c>
      <c r="M137">
        <f t="shared" si="22"/>
        <v>1.5098036484771051</v>
      </c>
      <c r="N137">
        <f t="shared" si="23"/>
        <v>1.6817928305074288</v>
      </c>
      <c r="O137">
        <f>VLOOKUP(A137,site_data_desc!$A$2:$M$380,3,0)</f>
        <v>0</v>
      </c>
      <c r="P137">
        <f>VLOOKUP(A137,site_data_desc!$A$2:$M$380,4,0)</f>
        <v>1.6977800000000001</v>
      </c>
      <c r="Q137">
        <f>VLOOKUP(A137,site_data_desc!$A$2:$M$380,5,0)</f>
        <v>1801.64</v>
      </c>
      <c r="R137">
        <f>VLOOKUP(A137,site_data_desc!$A$2:$M$380,6,0)</f>
        <v>2026.08</v>
      </c>
      <c r="S137">
        <f>VLOOKUP(A137,site_data_desc!$A$2:$M$380,7,0)</f>
        <v>1</v>
      </c>
      <c r="T137">
        <f>VLOOKUP(A137,site_data_desc!$A$2:$M$380,8,0)</f>
        <v>2.4829999999999998E-2</v>
      </c>
      <c r="U137">
        <f>VLOOKUP(A137,site_data_desc!$A$2:$M$380,9,0)</f>
        <v>2.6700000000000001E-3</v>
      </c>
      <c r="V137">
        <f>VLOOKUP(A137,site_data_desc!$A$2:$M$380,10,0)</f>
        <v>1</v>
      </c>
      <c r="W137">
        <f>VLOOKUP(A137,site_data_desc!$A$2:$M$380,11,0)</f>
        <v>0</v>
      </c>
      <c r="X137">
        <f>VLOOKUP(A137,site_data_desc!$A$2:$M$380,12,0)</f>
        <v>0</v>
      </c>
      <c r="Y137">
        <f>VLOOKUP(A137,site_data_desc!$A$2:$M$380,13,0)</f>
        <v>0</v>
      </c>
    </row>
    <row r="138" spans="1:25" x14ac:dyDescent="0.3">
      <c r="A138" t="s">
        <v>137</v>
      </c>
      <c r="B138" s="1">
        <f>VLOOKUP(A138,welfare_data!$A$1:$C$379,2,0)</f>
        <v>3101483.2131920001</v>
      </c>
      <c r="C138" s="1">
        <f>VLOOKUP(A138,welfare_data!$A$1:$C$379,3,0)</f>
        <v>3864412.7911299998</v>
      </c>
      <c r="D138" t="s">
        <v>374</v>
      </c>
      <c r="E138">
        <v>24.911000000000001</v>
      </c>
      <c r="F138">
        <v>60.139000000000003</v>
      </c>
      <c r="G138" t="str">
        <f t="shared" si="18"/>
        <v>3,000,000 - 10,000,000</v>
      </c>
      <c r="H138" t="str">
        <f t="shared" si="19"/>
        <v>3,000,000 - 10,000,000</v>
      </c>
      <c r="I138">
        <f t="shared" si="20"/>
        <v>3</v>
      </c>
      <c r="J138">
        <f t="shared" si="21"/>
        <v>3</v>
      </c>
      <c r="K138">
        <f t="shared" si="16"/>
        <v>1.5098036484771051</v>
      </c>
      <c r="L138">
        <f t="shared" si="17"/>
        <v>1.6817928305074288</v>
      </c>
      <c r="M138">
        <f t="shared" si="22"/>
        <v>1.5098036484771051</v>
      </c>
      <c r="N138">
        <f t="shared" si="23"/>
        <v>1.6817928305074288</v>
      </c>
      <c r="O138">
        <f>VLOOKUP(A138,site_data_desc!$A$2:$M$380,3,0)</f>
        <v>0</v>
      </c>
      <c r="P138">
        <f>VLOOKUP(A138,site_data_desc!$A$2:$M$380,4,0)</f>
        <v>0.7268029800000001</v>
      </c>
      <c r="Q138">
        <f>VLOOKUP(A138,site_data_desc!$A$2:$M$380,5,0)</f>
        <v>1755.62</v>
      </c>
      <c r="R138">
        <f>VLOOKUP(A138,site_data_desc!$A$2:$M$380,6,0)</f>
        <v>1718.3199</v>
      </c>
      <c r="S138">
        <f>VLOOKUP(A138,site_data_desc!$A$2:$M$380,7,0)</f>
        <v>1</v>
      </c>
      <c r="T138">
        <f>VLOOKUP(A138,site_data_desc!$A$2:$M$380,8,0)</f>
        <v>7.0000000000000001E-3</v>
      </c>
      <c r="U138">
        <f>VLOOKUP(A138,site_data_desc!$A$2:$M$380,9,0)</f>
        <v>1.83E-3</v>
      </c>
      <c r="V138">
        <f>VLOOKUP(A138,site_data_desc!$A$2:$M$380,10,0)</f>
        <v>1</v>
      </c>
      <c r="W138">
        <f>VLOOKUP(A138,site_data_desc!$A$2:$M$380,11,0)</f>
        <v>0</v>
      </c>
      <c r="X138">
        <f>VLOOKUP(A138,site_data_desc!$A$2:$M$380,12,0)</f>
        <v>0</v>
      </c>
      <c r="Y138">
        <f>VLOOKUP(A138,site_data_desc!$A$2:$M$380,13,0)</f>
        <v>0</v>
      </c>
    </row>
    <row r="139" spans="1:25" x14ac:dyDescent="0.3">
      <c r="A139" t="s">
        <v>138</v>
      </c>
      <c r="B139" s="1">
        <f>VLOOKUP(A139,welfare_data!$A$1:$C$379,2,0)</f>
        <v>4963949.3887809999</v>
      </c>
      <c r="C139" s="1">
        <f>VLOOKUP(A139,welfare_data!$A$1:$C$379,3,0)</f>
        <v>6185341.3804259999</v>
      </c>
      <c r="D139" t="s">
        <v>374</v>
      </c>
      <c r="E139">
        <v>25.038</v>
      </c>
      <c r="F139">
        <v>60.186</v>
      </c>
      <c r="G139" t="str">
        <f t="shared" si="18"/>
        <v>3,000,000 - 10,000,000</v>
      </c>
      <c r="H139" t="str">
        <f t="shared" si="19"/>
        <v>3,000,000 - 10,000,000</v>
      </c>
      <c r="I139">
        <f t="shared" si="20"/>
        <v>3</v>
      </c>
      <c r="J139">
        <f t="shared" si="21"/>
        <v>3</v>
      </c>
      <c r="K139">
        <f t="shared" si="16"/>
        <v>1.5098036484771051</v>
      </c>
      <c r="L139">
        <f t="shared" si="17"/>
        <v>1.6817928305074288</v>
      </c>
      <c r="M139">
        <f t="shared" si="22"/>
        <v>1.5098036484771051</v>
      </c>
      <c r="N139">
        <f t="shared" si="23"/>
        <v>1.6817928305074288</v>
      </c>
      <c r="O139">
        <f>VLOOKUP(A139,site_data_desc!$A$2:$M$380,3,0)</f>
        <v>0</v>
      </c>
      <c r="P139">
        <f>VLOOKUP(A139,site_data_desc!$A$2:$M$380,4,0)</f>
        <v>1.13229</v>
      </c>
      <c r="Q139">
        <f>VLOOKUP(A139,site_data_desc!$A$2:$M$380,5,0)</f>
        <v>1741.97</v>
      </c>
      <c r="R139">
        <f>VLOOKUP(A139,site_data_desc!$A$2:$M$380,6,0)</f>
        <v>1920.35</v>
      </c>
      <c r="S139">
        <f>VLOOKUP(A139,site_data_desc!$A$2:$M$380,7,0)</f>
        <v>1</v>
      </c>
      <c r="T139">
        <f>VLOOKUP(A139,site_data_desc!$A$2:$M$380,8,0)</f>
        <v>9.4999999999999998E-3</v>
      </c>
      <c r="U139">
        <f>VLOOKUP(A139,site_data_desc!$A$2:$M$380,9,0)</f>
        <v>4.6699999999999997E-3</v>
      </c>
      <c r="V139">
        <f>VLOOKUP(A139,site_data_desc!$A$2:$M$380,10,0)</f>
        <v>1</v>
      </c>
      <c r="W139">
        <f>VLOOKUP(A139,site_data_desc!$A$2:$M$380,11,0)</f>
        <v>0</v>
      </c>
      <c r="X139">
        <f>VLOOKUP(A139,site_data_desc!$A$2:$M$380,12,0)</f>
        <v>0</v>
      </c>
      <c r="Y139">
        <f>VLOOKUP(A139,site_data_desc!$A$2:$M$380,13,0)</f>
        <v>0</v>
      </c>
    </row>
    <row r="140" spans="1:25" x14ac:dyDescent="0.3">
      <c r="A140" t="s">
        <v>139</v>
      </c>
      <c r="B140" s="1">
        <f>VLOOKUP(A140,welfare_data!$A$1:$C$379,2,0)</f>
        <v>12207742.37005</v>
      </c>
      <c r="C140" s="1">
        <f>VLOOKUP(A140,welfare_data!$A$1:$C$379,3,0)</f>
        <v>15188745.098440001</v>
      </c>
      <c r="D140" t="s">
        <v>374</v>
      </c>
      <c r="E140">
        <v>24.001999999999899</v>
      </c>
      <c r="F140">
        <v>60.031999999999897</v>
      </c>
      <c r="G140" t="str">
        <f t="shared" si="18"/>
        <v>10,000,000 - 30,000,000</v>
      </c>
      <c r="H140" t="str">
        <f t="shared" si="19"/>
        <v>10,000,000 - 30,000,000</v>
      </c>
      <c r="I140">
        <f t="shared" si="20"/>
        <v>4</v>
      </c>
      <c r="J140">
        <f t="shared" si="21"/>
        <v>4</v>
      </c>
      <c r="K140">
        <f t="shared" si="16"/>
        <v>1.7320508075688776</v>
      </c>
      <c r="L140">
        <f t="shared" si="17"/>
        <v>1.9999999999999996</v>
      </c>
      <c r="M140">
        <f t="shared" si="22"/>
        <v>1.7320508075688776</v>
      </c>
      <c r="N140">
        <f t="shared" si="23"/>
        <v>1.9999999999999996</v>
      </c>
      <c r="O140">
        <f>VLOOKUP(A140,site_data_desc!$A$2:$M$380,3,0)</f>
        <v>0</v>
      </c>
      <c r="P140">
        <f>VLOOKUP(A140,site_data_desc!$A$2:$M$380,4,0)</f>
        <v>0.100992</v>
      </c>
      <c r="Q140">
        <f>VLOOKUP(A140,site_data_desc!$A$2:$M$380,5,0)</f>
        <v>38.813999000000003</v>
      </c>
      <c r="R140">
        <f>VLOOKUP(A140,site_data_desc!$A$2:$M$380,6,0)</f>
        <v>22.389799</v>
      </c>
      <c r="S140">
        <f>VLOOKUP(A140,site_data_desc!$A$2:$M$380,7,0)</f>
        <v>1</v>
      </c>
      <c r="T140">
        <f>VLOOKUP(A140,site_data_desc!$A$2:$M$380,8,0)</f>
        <v>1E-3</v>
      </c>
      <c r="U140">
        <f>VLOOKUP(A140,site_data_desc!$A$2:$M$380,9,0)</f>
        <v>1E-3</v>
      </c>
      <c r="V140">
        <f>VLOOKUP(A140,site_data_desc!$A$2:$M$380,10,0)</f>
        <v>1</v>
      </c>
      <c r="W140">
        <f>VLOOKUP(A140,site_data_desc!$A$2:$M$380,11,0)</f>
        <v>0</v>
      </c>
      <c r="X140">
        <f>VLOOKUP(A140,site_data_desc!$A$2:$M$380,12,0)</f>
        <v>0</v>
      </c>
      <c r="Y140">
        <f>VLOOKUP(A140,site_data_desc!$A$2:$M$380,13,0)</f>
        <v>0</v>
      </c>
    </row>
    <row r="141" spans="1:25" x14ac:dyDescent="0.3">
      <c r="A141" t="s">
        <v>140</v>
      </c>
      <c r="B141" s="1">
        <f>VLOOKUP(A141,welfare_data!$A$1:$C$379,2,0)</f>
        <v>9994125.0771699995</v>
      </c>
      <c r="C141" s="1">
        <f>VLOOKUP(A141,welfare_data!$A$1:$C$379,3,0)</f>
        <v>12448104.566749999</v>
      </c>
      <c r="D141" t="s">
        <v>374</v>
      </c>
      <c r="E141">
        <v>24.57</v>
      </c>
      <c r="F141">
        <v>60.1039999999999</v>
      </c>
      <c r="G141" t="str">
        <f t="shared" si="18"/>
        <v>3,000,000 - 10,000,000</v>
      </c>
      <c r="H141" t="str">
        <f t="shared" si="19"/>
        <v>10,000,000 - 30,000,000</v>
      </c>
      <c r="I141">
        <f t="shared" si="20"/>
        <v>3</v>
      </c>
      <c r="J141">
        <f t="shared" si="21"/>
        <v>4</v>
      </c>
      <c r="K141">
        <f t="shared" si="16"/>
        <v>1.5098036484771051</v>
      </c>
      <c r="L141">
        <f t="shared" si="17"/>
        <v>1.6817928305074288</v>
      </c>
      <c r="M141">
        <f t="shared" si="22"/>
        <v>1.7320508075688776</v>
      </c>
      <c r="N141">
        <f t="shared" si="23"/>
        <v>1.9999999999999996</v>
      </c>
      <c r="O141">
        <f>VLOOKUP(A141,site_data_desc!$A$2:$M$380,3,0)</f>
        <v>0</v>
      </c>
      <c r="P141">
        <f>VLOOKUP(A141,site_data_desc!$A$2:$M$380,4,0)</f>
        <v>5.6098998999999997E-2</v>
      </c>
      <c r="Q141">
        <f>VLOOKUP(A141,site_data_desc!$A$2:$M$380,5,0)</f>
        <v>54.326301999999998</v>
      </c>
      <c r="R141">
        <f>VLOOKUP(A141,site_data_desc!$A$2:$M$380,6,0)</f>
        <v>300.69299000000001</v>
      </c>
      <c r="S141">
        <f>VLOOKUP(A141,site_data_desc!$A$2:$M$380,7,0)</f>
        <v>1</v>
      </c>
      <c r="T141">
        <f>VLOOKUP(A141,site_data_desc!$A$2:$M$380,8,0)</f>
        <v>5.4999999999999997E-3</v>
      </c>
      <c r="U141">
        <f>VLOOKUP(A141,site_data_desc!$A$2:$M$380,9,0)</f>
        <v>3.5000000000000001E-3</v>
      </c>
      <c r="V141">
        <f>VLOOKUP(A141,site_data_desc!$A$2:$M$380,10,0)</f>
        <v>1</v>
      </c>
      <c r="W141">
        <f>VLOOKUP(A141,site_data_desc!$A$2:$M$380,11,0)</f>
        <v>0</v>
      </c>
      <c r="X141">
        <f>VLOOKUP(A141,site_data_desc!$A$2:$M$380,12,0)</f>
        <v>0</v>
      </c>
      <c r="Y141">
        <f>VLOOKUP(A141,site_data_desc!$A$2:$M$380,13,0)</f>
        <v>0</v>
      </c>
    </row>
    <row r="142" spans="1:25" x14ac:dyDescent="0.3">
      <c r="A142" t="s">
        <v>141</v>
      </c>
      <c r="B142" s="1">
        <f>VLOOKUP(A142,welfare_data!$A$1:$C$379,2,0)</f>
        <v>6327278.1494760001</v>
      </c>
      <c r="C142" s="1">
        <f>VLOOKUP(A142,welfare_data!$A$1:$C$379,3,0)</f>
        <v>7880973.7029280001</v>
      </c>
      <c r="D142" t="s">
        <v>374</v>
      </c>
      <c r="E142">
        <v>26.239999999999899</v>
      </c>
      <c r="F142">
        <v>60.444000000000003</v>
      </c>
      <c r="G142" t="str">
        <f t="shared" si="18"/>
        <v>3,000,000 - 10,000,000</v>
      </c>
      <c r="H142" t="str">
        <f t="shared" si="19"/>
        <v>3,000,000 - 10,000,000</v>
      </c>
      <c r="I142">
        <f t="shared" si="20"/>
        <v>3</v>
      </c>
      <c r="J142">
        <f t="shared" si="21"/>
        <v>3</v>
      </c>
      <c r="K142">
        <f t="shared" si="16"/>
        <v>1.5098036484771051</v>
      </c>
      <c r="L142">
        <f t="shared" si="17"/>
        <v>1.6817928305074288</v>
      </c>
      <c r="M142">
        <f t="shared" si="22"/>
        <v>1.5098036484771051</v>
      </c>
      <c r="N142">
        <f t="shared" si="23"/>
        <v>1.6817928305074288</v>
      </c>
      <c r="O142">
        <f>VLOOKUP(A142,site_data_desc!$A$2:$M$380,3,0)</f>
        <v>0</v>
      </c>
      <c r="P142">
        <f>VLOOKUP(A142,site_data_desc!$A$2:$M$380,4,0)</f>
        <v>0.133855</v>
      </c>
      <c r="Q142">
        <f>VLOOKUP(A142,site_data_desc!$A$2:$M$380,5,0)</f>
        <v>59.042000000000002</v>
      </c>
      <c r="R142">
        <f>VLOOKUP(A142,site_data_desc!$A$2:$M$380,6,0)</f>
        <v>25.931298999999999</v>
      </c>
      <c r="S142">
        <f>VLOOKUP(A142,site_data_desc!$A$2:$M$380,7,0)</f>
        <v>2</v>
      </c>
      <c r="T142">
        <f>VLOOKUP(A142,site_data_desc!$A$2:$M$380,8,0)</f>
        <v>0.115</v>
      </c>
      <c r="U142">
        <f>VLOOKUP(A142,site_data_desc!$A$2:$M$380,9,0)</f>
        <v>1.525E-2</v>
      </c>
      <c r="V142">
        <f>VLOOKUP(A142,site_data_desc!$A$2:$M$380,10,0)</f>
        <v>0</v>
      </c>
      <c r="W142">
        <f>VLOOKUP(A142,site_data_desc!$A$2:$M$380,11,0)</f>
        <v>1</v>
      </c>
      <c r="X142">
        <f>VLOOKUP(A142,site_data_desc!$A$2:$M$380,12,0)</f>
        <v>0</v>
      </c>
      <c r="Y142">
        <f>VLOOKUP(A142,site_data_desc!$A$2:$M$380,13,0)</f>
        <v>0</v>
      </c>
    </row>
    <row r="143" spans="1:25" x14ac:dyDescent="0.3">
      <c r="A143" t="s">
        <v>142</v>
      </c>
      <c r="B143" s="1">
        <f>VLOOKUP(A143,welfare_data!$A$1:$C$379,2,0)</f>
        <v>9577698.5133859999</v>
      </c>
      <c r="C143" s="1">
        <f>VLOOKUP(A143,welfare_data!$A$1:$C$379,3,0)</f>
        <v>11901120.129210001</v>
      </c>
      <c r="D143" t="s">
        <v>374</v>
      </c>
      <c r="E143">
        <v>23.43</v>
      </c>
      <c r="F143">
        <v>59.975000000000001</v>
      </c>
      <c r="G143" t="str">
        <f t="shared" si="18"/>
        <v>3,000,000 - 10,000,000</v>
      </c>
      <c r="H143" t="str">
        <f t="shared" si="19"/>
        <v>10,000,000 - 30,000,000</v>
      </c>
      <c r="I143">
        <f t="shared" si="20"/>
        <v>3</v>
      </c>
      <c r="J143">
        <f t="shared" si="21"/>
        <v>4</v>
      </c>
      <c r="K143">
        <f t="shared" si="16"/>
        <v>1.5098036484771051</v>
      </c>
      <c r="L143">
        <f t="shared" si="17"/>
        <v>1.6817928305074288</v>
      </c>
      <c r="M143">
        <f t="shared" si="22"/>
        <v>1.7320508075688776</v>
      </c>
      <c r="N143">
        <f t="shared" si="23"/>
        <v>1.9999999999999996</v>
      </c>
      <c r="O143">
        <f>VLOOKUP(A143,site_data_desc!$A$2:$M$380,3,0)</f>
        <v>0</v>
      </c>
      <c r="P143">
        <f>VLOOKUP(A143,site_data_desc!$A$2:$M$380,4,0)</f>
        <v>0.85160999000000004</v>
      </c>
      <c r="Q143">
        <f>VLOOKUP(A143,site_data_desc!$A$2:$M$380,5,0)</f>
        <v>226.727</v>
      </c>
      <c r="R143">
        <f>VLOOKUP(A143,site_data_desc!$A$2:$M$380,6,0)</f>
        <v>96.314796000000001</v>
      </c>
      <c r="S143">
        <f>VLOOKUP(A143,site_data_desc!$A$2:$M$380,7,0)</f>
        <v>1</v>
      </c>
      <c r="T143">
        <f>VLOOKUP(A143,site_data_desc!$A$2:$M$380,8,0)</f>
        <v>1.35E-2</v>
      </c>
      <c r="U143">
        <f>VLOOKUP(A143,site_data_desc!$A$2:$M$380,9,0)</f>
        <v>3.7499999999999999E-3</v>
      </c>
      <c r="V143">
        <f>VLOOKUP(A143,site_data_desc!$A$2:$M$380,10,0)</f>
        <v>1</v>
      </c>
      <c r="W143">
        <f>VLOOKUP(A143,site_data_desc!$A$2:$M$380,11,0)</f>
        <v>0</v>
      </c>
      <c r="X143">
        <f>VLOOKUP(A143,site_data_desc!$A$2:$M$380,12,0)</f>
        <v>0</v>
      </c>
      <c r="Y143">
        <f>VLOOKUP(A143,site_data_desc!$A$2:$M$380,13,0)</f>
        <v>0</v>
      </c>
    </row>
    <row r="144" spans="1:25" x14ac:dyDescent="0.3">
      <c r="A144" t="s">
        <v>143</v>
      </c>
      <c r="B144" s="1">
        <f>VLOOKUP(A144,welfare_data!$A$1:$C$379,2,0)</f>
        <v>4309669.5877470002</v>
      </c>
      <c r="C144" s="1">
        <f>VLOOKUP(A144,welfare_data!$A$1:$C$379,3,0)</f>
        <v>5375833.5374299996</v>
      </c>
      <c r="D144" t="s">
        <v>374</v>
      </c>
      <c r="E144">
        <v>22.945</v>
      </c>
      <c r="F144">
        <v>60.317999999999898</v>
      </c>
      <c r="G144" t="str">
        <f t="shared" si="18"/>
        <v>3,000,000 - 10,000,000</v>
      </c>
      <c r="H144" t="str">
        <f t="shared" si="19"/>
        <v>3,000,000 - 10,000,000</v>
      </c>
      <c r="I144">
        <f t="shared" si="20"/>
        <v>3</v>
      </c>
      <c r="J144">
        <f t="shared" si="21"/>
        <v>3</v>
      </c>
      <c r="K144">
        <f t="shared" si="16"/>
        <v>1.5098036484771051</v>
      </c>
      <c r="L144">
        <f t="shared" si="17"/>
        <v>1.6817928305074288</v>
      </c>
      <c r="M144">
        <f t="shared" si="22"/>
        <v>1.5098036484771051</v>
      </c>
      <c r="N144">
        <f t="shared" si="23"/>
        <v>1.6817928305074288</v>
      </c>
      <c r="O144">
        <f>VLOOKUP(A144,site_data_desc!$A$2:$M$380,3,0)</f>
        <v>0</v>
      </c>
      <c r="P144">
        <f>VLOOKUP(A144,site_data_desc!$A$2:$M$380,4,0)</f>
        <v>2.0080500000000001E-2</v>
      </c>
      <c r="Q144">
        <f>VLOOKUP(A144,site_data_desc!$A$2:$M$380,5,0)</f>
        <v>15.090299999999999</v>
      </c>
      <c r="R144">
        <f>VLOOKUP(A144,site_data_desc!$A$2:$M$380,6,0)</f>
        <v>15.072900000000001</v>
      </c>
      <c r="S144">
        <f>VLOOKUP(A144,site_data_desc!$A$2:$M$380,7,0)</f>
        <v>1</v>
      </c>
      <c r="T144">
        <f>VLOOKUP(A144,site_data_desc!$A$2:$M$380,8,0)</f>
        <v>4.6670000000000003E-2</v>
      </c>
      <c r="U144">
        <f>VLOOKUP(A144,site_data_desc!$A$2:$M$380,9,0)</f>
        <v>2.0500000000000001E-2</v>
      </c>
      <c r="V144">
        <f>VLOOKUP(A144,site_data_desc!$A$2:$M$380,10,0)</f>
        <v>1</v>
      </c>
      <c r="W144">
        <f>VLOOKUP(A144,site_data_desc!$A$2:$M$380,11,0)</f>
        <v>0</v>
      </c>
      <c r="X144">
        <f>VLOOKUP(A144,site_data_desc!$A$2:$M$380,12,0)</f>
        <v>0</v>
      </c>
      <c r="Y144">
        <f>VLOOKUP(A144,site_data_desc!$A$2:$M$380,13,0)</f>
        <v>0</v>
      </c>
    </row>
    <row r="145" spans="1:25" x14ac:dyDescent="0.3">
      <c r="A145" t="s">
        <v>144</v>
      </c>
      <c r="B145" s="1">
        <f>VLOOKUP(A145,welfare_data!$A$1:$C$379,2,0)</f>
        <v>1431590.6467490001</v>
      </c>
      <c r="C145" s="1">
        <f>VLOOKUP(A145,welfare_data!$A$1:$C$379,3,0)</f>
        <v>1784019.7089150001</v>
      </c>
      <c r="D145" t="s">
        <v>374</v>
      </c>
      <c r="E145">
        <v>22.379000000000001</v>
      </c>
      <c r="F145">
        <v>60.396000000000001</v>
      </c>
      <c r="G145" t="str">
        <f t="shared" si="18"/>
        <v>1,000,000 - 3,000,000</v>
      </c>
      <c r="H145" t="str">
        <f t="shared" si="19"/>
        <v>1,000,000 - 3,000,000</v>
      </c>
      <c r="I145">
        <f t="shared" si="20"/>
        <v>2</v>
      </c>
      <c r="J145">
        <f t="shared" si="21"/>
        <v>2</v>
      </c>
      <c r="K145">
        <f t="shared" si="16"/>
        <v>1.3160740129524926</v>
      </c>
      <c r="L145">
        <f t="shared" si="17"/>
        <v>1.4142135623730949</v>
      </c>
      <c r="M145">
        <f t="shared" si="22"/>
        <v>1.3160740129524926</v>
      </c>
      <c r="N145">
        <f t="shared" si="23"/>
        <v>1.4142135623730949</v>
      </c>
      <c r="O145">
        <f>VLOOKUP(A145,site_data_desc!$A$2:$M$380,3,0)</f>
        <v>0</v>
      </c>
      <c r="P145">
        <f>VLOOKUP(A145,site_data_desc!$A$2:$M$380,4,0)</f>
        <v>0.29798599000000003</v>
      </c>
      <c r="Q145">
        <f>VLOOKUP(A145,site_data_desc!$A$2:$M$380,5,0)</f>
        <v>270.05200000000002</v>
      </c>
      <c r="R145">
        <f>VLOOKUP(A145,site_data_desc!$A$2:$M$380,6,0)</f>
        <v>442.14400999999998</v>
      </c>
      <c r="S145">
        <f>VLOOKUP(A145,site_data_desc!$A$2:$M$380,7,0)</f>
        <v>1</v>
      </c>
      <c r="T145">
        <f>VLOOKUP(A145,site_data_desc!$A$2:$M$380,8,0)</f>
        <v>2.3E-2</v>
      </c>
      <c r="U145">
        <f>VLOOKUP(A145,site_data_desc!$A$2:$M$380,9,0)</f>
        <v>3.2499999999999999E-3</v>
      </c>
      <c r="V145">
        <f>VLOOKUP(A145,site_data_desc!$A$2:$M$380,10,0)</f>
        <v>1</v>
      </c>
      <c r="W145">
        <f>VLOOKUP(A145,site_data_desc!$A$2:$M$380,11,0)</f>
        <v>0</v>
      </c>
      <c r="X145">
        <f>VLOOKUP(A145,site_data_desc!$A$2:$M$380,12,0)</f>
        <v>0</v>
      </c>
      <c r="Y145">
        <f>VLOOKUP(A145,site_data_desc!$A$2:$M$380,13,0)</f>
        <v>0</v>
      </c>
    </row>
    <row r="146" spans="1:25" x14ac:dyDescent="0.3">
      <c r="A146" t="s">
        <v>145</v>
      </c>
      <c r="B146" s="1">
        <f>VLOOKUP(A146,welfare_data!$A$1:$C$379,2,0)</f>
        <v>14080556.271609999</v>
      </c>
      <c r="C146" s="1">
        <f>VLOOKUP(A146,welfare_data!$A$1:$C$379,3,0)</f>
        <v>17573357.375119999</v>
      </c>
      <c r="D146" t="s">
        <v>374</v>
      </c>
      <c r="E146">
        <v>22.015000000000001</v>
      </c>
      <c r="F146">
        <v>60.4729999999999</v>
      </c>
      <c r="G146" t="str">
        <f t="shared" si="18"/>
        <v>10,000,000 - 30,000,000</v>
      </c>
      <c r="H146" t="str">
        <f t="shared" si="19"/>
        <v>10,000,000 - 30,000,000</v>
      </c>
      <c r="I146">
        <f t="shared" si="20"/>
        <v>4</v>
      </c>
      <c r="J146">
        <f t="shared" si="21"/>
        <v>4</v>
      </c>
      <c r="K146">
        <f t="shared" si="16"/>
        <v>1.7320508075688776</v>
      </c>
      <c r="L146">
        <f t="shared" si="17"/>
        <v>1.9999999999999996</v>
      </c>
      <c r="M146">
        <f t="shared" si="22"/>
        <v>1.7320508075688776</v>
      </c>
      <c r="N146">
        <f t="shared" si="23"/>
        <v>1.9999999999999996</v>
      </c>
      <c r="O146">
        <f>VLOOKUP(A146,site_data_desc!$A$2:$M$380,3,0)</f>
        <v>0</v>
      </c>
      <c r="P146">
        <f>VLOOKUP(A146,site_data_desc!$A$2:$M$380,4,0)</f>
        <v>0.27001598999999998</v>
      </c>
      <c r="Q146">
        <f>VLOOKUP(A146,site_data_desc!$A$2:$M$380,5,0)</f>
        <v>167.27799999999999</v>
      </c>
      <c r="R146">
        <f>VLOOKUP(A146,site_data_desc!$A$2:$M$380,6,0)</f>
        <v>144.077</v>
      </c>
      <c r="S146">
        <f>VLOOKUP(A146,site_data_desc!$A$2:$M$380,7,0)</f>
        <v>1</v>
      </c>
      <c r="T146">
        <f>VLOOKUP(A146,site_data_desc!$A$2:$M$380,8,0)</f>
        <v>3.4000000000000002E-2</v>
      </c>
      <c r="U146">
        <f>VLOOKUP(A146,site_data_desc!$A$2:$M$380,9,0)</f>
        <v>5.7499999999999999E-3</v>
      </c>
      <c r="V146">
        <f>VLOOKUP(A146,site_data_desc!$A$2:$M$380,10,0)</f>
        <v>1</v>
      </c>
      <c r="W146">
        <f>VLOOKUP(A146,site_data_desc!$A$2:$M$380,11,0)</f>
        <v>0</v>
      </c>
      <c r="X146">
        <f>VLOOKUP(A146,site_data_desc!$A$2:$M$380,12,0)</f>
        <v>0</v>
      </c>
      <c r="Y146">
        <f>VLOOKUP(A146,site_data_desc!$A$2:$M$380,13,0)</f>
        <v>0</v>
      </c>
    </row>
    <row r="147" spans="1:25" x14ac:dyDescent="0.3">
      <c r="A147" t="s">
        <v>146</v>
      </c>
      <c r="B147" s="1">
        <f>VLOOKUP(A147,welfare_data!$A$1:$C$379,2,0)</f>
        <v>3561072.3042910001</v>
      </c>
      <c r="C147" s="1">
        <f>VLOOKUP(A147,welfare_data!$A$1:$C$379,3,0)</f>
        <v>4438366.1840920001</v>
      </c>
      <c r="D147" t="s">
        <v>374</v>
      </c>
      <c r="E147">
        <v>22.3</v>
      </c>
      <c r="F147">
        <v>60.317</v>
      </c>
      <c r="G147" t="str">
        <f t="shared" si="18"/>
        <v>3,000,000 - 10,000,000</v>
      </c>
      <c r="H147" t="str">
        <f t="shared" si="19"/>
        <v>3,000,000 - 10,000,000</v>
      </c>
      <c r="I147">
        <f t="shared" si="20"/>
        <v>3</v>
      </c>
      <c r="J147">
        <f t="shared" si="21"/>
        <v>3</v>
      </c>
      <c r="K147">
        <f t="shared" si="16"/>
        <v>1.5098036484771051</v>
      </c>
      <c r="L147">
        <f t="shared" si="17"/>
        <v>1.6817928305074288</v>
      </c>
      <c r="M147">
        <f t="shared" si="22"/>
        <v>1.5098036484771051</v>
      </c>
      <c r="N147">
        <f t="shared" si="23"/>
        <v>1.6817928305074288</v>
      </c>
      <c r="O147">
        <f>VLOOKUP(A147,site_data_desc!$A$2:$M$380,3,0)</f>
        <v>0</v>
      </c>
      <c r="P147">
        <f>VLOOKUP(A147,site_data_desc!$A$2:$M$380,4,0)</f>
        <v>0.37461898999999999</v>
      </c>
      <c r="Q147">
        <f>VLOOKUP(A147,site_data_desc!$A$2:$M$380,5,0)</f>
        <v>151.03899999999999</v>
      </c>
      <c r="R147">
        <f>VLOOKUP(A147,site_data_desc!$A$2:$M$380,6,0)</f>
        <v>76.099502999999999</v>
      </c>
      <c r="S147">
        <f>VLOOKUP(A147,site_data_desc!$A$2:$M$380,7,0)</f>
        <v>1</v>
      </c>
      <c r="T147">
        <f>VLOOKUP(A147,site_data_desc!$A$2:$M$380,8,0)</f>
        <v>1E-3</v>
      </c>
      <c r="U147">
        <f>VLOOKUP(A147,site_data_desc!$A$2:$M$380,9,0)</f>
        <v>1E-3</v>
      </c>
      <c r="V147">
        <f>VLOOKUP(A147,site_data_desc!$A$2:$M$380,10,0)</f>
        <v>1</v>
      </c>
      <c r="W147">
        <f>VLOOKUP(A147,site_data_desc!$A$2:$M$380,11,0)</f>
        <v>0</v>
      </c>
      <c r="X147">
        <f>VLOOKUP(A147,site_data_desc!$A$2:$M$380,12,0)</f>
        <v>0</v>
      </c>
      <c r="Y147">
        <f>VLOOKUP(A147,site_data_desc!$A$2:$M$380,13,0)</f>
        <v>0</v>
      </c>
    </row>
    <row r="148" spans="1:25" x14ac:dyDescent="0.3">
      <c r="A148" t="s">
        <v>147</v>
      </c>
      <c r="B148" s="1">
        <f>VLOOKUP(A148,welfare_data!$A$1:$C$379,2,0)</f>
        <v>8600739.6698289998</v>
      </c>
      <c r="C148" s="1">
        <f>VLOOKUP(A148,welfare_data!$A$1:$C$379,3,0)</f>
        <v>10711835.367319999</v>
      </c>
      <c r="D148" t="s">
        <v>374</v>
      </c>
      <c r="E148">
        <v>22.745000000000001</v>
      </c>
      <c r="F148">
        <v>60.252000000000002</v>
      </c>
      <c r="G148" t="str">
        <f t="shared" si="18"/>
        <v>3,000,000 - 10,000,000</v>
      </c>
      <c r="H148" t="str">
        <f t="shared" si="19"/>
        <v>10,000,000 - 30,000,000</v>
      </c>
      <c r="I148">
        <f t="shared" si="20"/>
        <v>3</v>
      </c>
      <c r="J148">
        <f t="shared" si="21"/>
        <v>4</v>
      </c>
      <c r="K148">
        <f t="shared" si="16"/>
        <v>1.5098036484771051</v>
      </c>
      <c r="L148">
        <f t="shared" si="17"/>
        <v>1.6817928305074288</v>
      </c>
      <c r="M148">
        <f t="shared" si="22"/>
        <v>1.7320508075688776</v>
      </c>
      <c r="N148">
        <f t="shared" si="23"/>
        <v>1.9999999999999996</v>
      </c>
      <c r="O148">
        <f>VLOOKUP(A148,site_data_desc!$A$2:$M$380,3,0)</f>
        <v>0</v>
      </c>
      <c r="P148">
        <f>VLOOKUP(A148,site_data_desc!$A$2:$M$380,4,0)</f>
        <v>2.18805E-3</v>
      </c>
      <c r="Q148">
        <f>VLOOKUP(A148,site_data_desc!$A$2:$M$380,5,0)</f>
        <v>3.7436299000000002</v>
      </c>
      <c r="R148">
        <f>VLOOKUP(A148,site_data_desc!$A$2:$M$380,6,0)</f>
        <v>13.998900000000001</v>
      </c>
      <c r="S148">
        <f>VLOOKUP(A148,site_data_desc!$A$2:$M$380,7,0)</f>
        <v>1</v>
      </c>
      <c r="T148">
        <f>VLOOKUP(A148,site_data_desc!$A$2:$M$380,8,0)</f>
        <v>2.9250000000000002E-2</v>
      </c>
      <c r="U148">
        <f>VLOOKUP(A148,site_data_desc!$A$2:$M$380,9,0)</f>
        <v>5.0000000000000001E-3</v>
      </c>
      <c r="V148">
        <f>VLOOKUP(A148,site_data_desc!$A$2:$M$380,10,0)</f>
        <v>1</v>
      </c>
      <c r="W148">
        <f>VLOOKUP(A148,site_data_desc!$A$2:$M$380,11,0)</f>
        <v>0</v>
      </c>
      <c r="X148">
        <f>VLOOKUP(A148,site_data_desc!$A$2:$M$380,12,0)</f>
        <v>0</v>
      </c>
      <c r="Y148">
        <f>VLOOKUP(A148,site_data_desc!$A$2:$M$380,13,0)</f>
        <v>0</v>
      </c>
    </row>
    <row r="149" spans="1:25" x14ac:dyDescent="0.3">
      <c r="A149" t="s">
        <v>148</v>
      </c>
      <c r="B149" s="1">
        <f>VLOOKUP(A149,welfare_data!$A$1:$C$379,2,0)</f>
        <v>1979619.5175010001</v>
      </c>
      <c r="C149" s="1">
        <f>VLOOKUP(A149,welfare_data!$A$1:$C$379,3,0)</f>
        <v>2469388.2134210002</v>
      </c>
      <c r="D149" t="s">
        <v>374</v>
      </c>
      <c r="E149">
        <v>22.227</v>
      </c>
      <c r="F149">
        <v>60.378999999999898</v>
      </c>
      <c r="G149" t="str">
        <f t="shared" si="18"/>
        <v>1,000,000 - 3,000,000</v>
      </c>
      <c r="H149" t="str">
        <f t="shared" si="19"/>
        <v>1,000,000 - 3,000,000</v>
      </c>
      <c r="I149">
        <f t="shared" si="20"/>
        <v>2</v>
      </c>
      <c r="J149">
        <f t="shared" si="21"/>
        <v>2</v>
      </c>
      <c r="K149">
        <f t="shared" si="16"/>
        <v>1.3160740129524926</v>
      </c>
      <c r="L149">
        <f t="shared" si="17"/>
        <v>1.4142135623730949</v>
      </c>
      <c r="M149">
        <f t="shared" si="22"/>
        <v>1.3160740129524926</v>
      </c>
      <c r="N149">
        <f t="shared" si="23"/>
        <v>1.4142135623730949</v>
      </c>
      <c r="O149">
        <f>VLOOKUP(A149,site_data_desc!$A$2:$M$380,3,0)</f>
        <v>0</v>
      </c>
      <c r="P149">
        <f>VLOOKUP(A149,site_data_desc!$A$2:$M$380,4,0)</f>
        <v>0.10984000000000001</v>
      </c>
      <c r="Q149">
        <f>VLOOKUP(A149,site_data_desc!$A$2:$M$380,5,0)</f>
        <v>154.48801</v>
      </c>
      <c r="R149">
        <f>VLOOKUP(A149,site_data_desc!$A$2:$M$380,6,0)</f>
        <v>469.40201000000002</v>
      </c>
      <c r="S149">
        <f>VLOOKUP(A149,site_data_desc!$A$2:$M$380,7,0)</f>
        <v>1</v>
      </c>
      <c r="T149">
        <f>VLOOKUP(A149,site_data_desc!$A$2:$M$380,8,0)</f>
        <v>2.2799999999999999E-3</v>
      </c>
      <c r="U149">
        <f>VLOOKUP(A149,site_data_desc!$A$2:$M$380,9,0)</f>
        <v>0.01</v>
      </c>
      <c r="V149">
        <f>VLOOKUP(A149,site_data_desc!$A$2:$M$380,10,0)</f>
        <v>1</v>
      </c>
      <c r="W149">
        <f>VLOOKUP(A149,site_data_desc!$A$2:$M$380,11,0)</f>
        <v>0</v>
      </c>
      <c r="X149">
        <f>VLOOKUP(A149,site_data_desc!$A$2:$M$380,12,0)</f>
        <v>0</v>
      </c>
      <c r="Y149">
        <f>VLOOKUP(A149,site_data_desc!$A$2:$M$380,13,0)</f>
        <v>0</v>
      </c>
    </row>
    <row r="150" spans="1:25" x14ac:dyDescent="0.3">
      <c r="A150" t="s">
        <v>149</v>
      </c>
      <c r="B150" s="1">
        <f>VLOOKUP(A150,welfare_data!$A$1:$C$379,2,0)</f>
        <v>142227325.08239999</v>
      </c>
      <c r="C150" s="1">
        <f>VLOOKUP(A150,welfare_data!$A$1:$C$379,3,0)</f>
        <v>177920100.13890001</v>
      </c>
      <c r="D150" t="s">
        <v>374</v>
      </c>
      <c r="E150">
        <v>22.259</v>
      </c>
      <c r="F150">
        <v>60.4149999999999</v>
      </c>
      <c r="G150" t="str">
        <f t="shared" si="18"/>
        <v>70,000,000 - 150,000,000</v>
      </c>
      <c r="H150" t="str">
        <f t="shared" si="19"/>
        <v>150,000,000 - 400,000,000</v>
      </c>
      <c r="I150">
        <f t="shared" si="20"/>
        <v>6</v>
      </c>
      <c r="J150">
        <f t="shared" si="21"/>
        <v>7</v>
      </c>
      <c r="K150">
        <f t="shared" si="16"/>
        <v>2.2795070569547784</v>
      </c>
      <c r="L150">
        <f t="shared" si="17"/>
        <v>2.8284271247461894</v>
      </c>
      <c r="M150">
        <f t="shared" si="22"/>
        <v>2.6150566286152079</v>
      </c>
      <c r="N150">
        <f t="shared" si="23"/>
        <v>3.3635856610148567</v>
      </c>
      <c r="O150">
        <f>VLOOKUP(A150,site_data_desc!$A$2:$M$380,3,0)</f>
        <v>0</v>
      </c>
      <c r="P150">
        <f>VLOOKUP(A150,site_data_desc!$A$2:$M$380,4,0)</f>
        <v>0.77123499000000006</v>
      </c>
      <c r="Q150">
        <f>VLOOKUP(A150,site_data_desc!$A$2:$M$380,5,0)</f>
        <v>834.18799000000001</v>
      </c>
      <c r="R150">
        <f>VLOOKUP(A150,site_data_desc!$A$2:$M$380,6,0)</f>
        <v>627.625</v>
      </c>
      <c r="S150">
        <f>VLOOKUP(A150,site_data_desc!$A$2:$M$380,7,0)</f>
        <v>2</v>
      </c>
      <c r="T150">
        <f>VLOOKUP(A150,site_data_desc!$A$2:$M$380,8,0)</f>
        <v>2.085E-2</v>
      </c>
      <c r="U150">
        <f>VLOOKUP(A150,site_data_desc!$A$2:$M$380,9,0)</f>
        <v>6.5569999999999989E-2</v>
      </c>
      <c r="V150">
        <f>VLOOKUP(A150,site_data_desc!$A$2:$M$380,10,0)</f>
        <v>0</v>
      </c>
      <c r="W150">
        <f>VLOOKUP(A150,site_data_desc!$A$2:$M$380,11,0)</f>
        <v>1</v>
      </c>
      <c r="X150">
        <f>VLOOKUP(A150,site_data_desc!$A$2:$M$380,12,0)</f>
        <v>0</v>
      </c>
      <c r="Y150">
        <f>VLOOKUP(A150,site_data_desc!$A$2:$M$380,13,0)</f>
        <v>0</v>
      </c>
    </row>
    <row r="151" spans="1:25" x14ac:dyDescent="0.3">
      <c r="A151" t="s">
        <v>150</v>
      </c>
      <c r="B151" s="1">
        <f>VLOOKUP(A151,welfare_data!$A$1:$C$379,2,0)</f>
        <v>6019484.9424900003</v>
      </c>
      <c r="C151" s="1">
        <f>VLOOKUP(A151,welfare_data!$A$1:$C$379,3,0)</f>
        <v>7509543.8809460001</v>
      </c>
      <c r="D151" t="s">
        <v>374</v>
      </c>
      <c r="E151">
        <v>22.091000000000001</v>
      </c>
      <c r="F151">
        <v>60.4209999999999</v>
      </c>
      <c r="G151" t="str">
        <f t="shared" si="18"/>
        <v>3,000,000 - 10,000,000</v>
      </c>
      <c r="H151" t="str">
        <f t="shared" si="19"/>
        <v>3,000,000 - 10,000,000</v>
      </c>
      <c r="I151">
        <f t="shared" si="20"/>
        <v>3</v>
      </c>
      <c r="J151">
        <f t="shared" si="21"/>
        <v>3</v>
      </c>
      <c r="K151">
        <f t="shared" si="16"/>
        <v>1.5098036484771051</v>
      </c>
      <c r="L151">
        <f t="shared" si="17"/>
        <v>1.6817928305074288</v>
      </c>
      <c r="M151">
        <f t="shared" si="22"/>
        <v>1.5098036484771051</v>
      </c>
      <c r="N151">
        <f t="shared" si="23"/>
        <v>1.6817928305074288</v>
      </c>
      <c r="O151">
        <f>VLOOKUP(A151,site_data_desc!$A$2:$M$380,3,0)</f>
        <v>0</v>
      </c>
      <c r="P151">
        <f>VLOOKUP(A151,site_data_desc!$A$2:$M$380,4,0)</f>
        <v>4.3745499E-3</v>
      </c>
      <c r="Q151">
        <f>VLOOKUP(A151,site_data_desc!$A$2:$M$380,5,0)</f>
        <v>152.71200999999999</v>
      </c>
      <c r="R151">
        <f>VLOOKUP(A151,site_data_desc!$A$2:$M$380,6,0)</f>
        <v>266.76900999999998</v>
      </c>
      <c r="S151">
        <f>VLOOKUP(A151,site_data_desc!$A$2:$M$380,7,0)</f>
        <v>2</v>
      </c>
      <c r="T151">
        <f>VLOOKUP(A151,site_data_desc!$A$2:$M$380,8,0)</f>
        <v>7.0000000000000001E-3</v>
      </c>
      <c r="U151">
        <f>VLOOKUP(A151,site_data_desc!$A$2:$M$380,9,0)</f>
        <v>3.0280000000000001E-2</v>
      </c>
      <c r="V151">
        <f>VLOOKUP(A151,site_data_desc!$A$2:$M$380,10,0)</f>
        <v>0</v>
      </c>
      <c r="W151">
        <f>VLOOKUP(A151,site_data_desc!$A$2:$M$380,11,0)</f>
        <v>1</v>
      </c>
      <c r="X151">
        <f>VLOOKUP(A151,site_data_desc!$A$2:$M$380,12,0)</f>
        <v>0</v>
      </c>
      <c r="Y151">
        <f>VLOOKUP(A151,site_data_desc!$A$2:$M$380,13,0)</f>
        <v>0</v>
      </c>
    </row>
    <row r="152" spans="1:25" x14ac:dyDescent="0.3">
      <c r="A152" t="s">
        <v>151</v>
      </c>
      <c r="B152" s="1">
        <f>VLOOKUP(A152,welfare_data!$A$1:$C$379,2,0)</f>
        <v>12914904.57746</v>
      </c>
      <c r="C152" s="1">
        <f>VLOOKUP(A152,welfare_data!$A$1:$C$379,3,0)</f>
        <v>16997699.946850002</v>
      </c>
      <c r="D152" t="s">
        <v>374</v>
      </c>
      <c r="E152">
        <v>21.52</v>
      </c>
      <c r="F152">
        <v>61.566000000000003</v>
      </c>
      <c r="G152" t="str">
        <f t="shared" si="18"/>
        <v>10,000,000 - 30,000,000</v>
      </c>
      <c r="H152" t="str">
        <f t="shared" si="19"/>
        <v>10,000,000 - 30,000,000</v>
      </c>
      <c r="I152">
        <f t="shared" si="20"/>
        <v>4</v>
      </c>
      <c r="J152">
        <f t="shared" si="21"/>
        <v>4</v>
      </c>
      <c r="K152">
        <f t="shared" si="16"/>
        <v>1.7320508075688776</v>
      </c>
      <c r="L152">
        <f t="shared" si="17"/>
        <v>1.9999999999999996</v>
      </c>
      <c r="M152">
        <f t="shared" si="22"/>
        <v>1.7320508075688776</v>
      </c>
      <c r="N152">
        <f t="shared" si="23"/>
        <v>1.9999999999999996</v>
      </c>
      <c r="O152">
        <f>VLOOKUP(A152,site_data_desc!$A$2:$M$380,3,0)</f>
        <v>0</v>
      </c>
      <c r="P152">
        <f>VLOOKUP(A152,site_data_desc!$A$2:$M$380,4,0)</f>
        <v>8.963110299999999E-2</v>
      </c>
      <c r="Q152">
        <f>VLOOKUP(A152,site_data_desc!$A$2:$M$380,5,0)</f>
        <v>106.224</v>
      </c>
      <c r="R152">
        <f>VLOOKUP(A152,site_data_desc!$A$2:$M$380,6,0)</f>
        <v>76.292702000000006</v>
      </c>
      <c r="S152">
        <f>VLOOKUP(A152,site_data_desc!$A$2:$M$380,7,0)</f>
        <v>1</v>
      </c>
      <c r="T152">
        <f>VLOOKUP(A152,site_data_desc!$A$2:$M$380,8,0)</f>
        <v>3.8300000000000001E-3</v>
      </c>
      <c r="U152">
        <f>VLOOKUP(A152,site_data_desc!$A$2:$M$380,9,0)</f>
        <v>2.6700000000000001E-3</v>
      </c>
      <c r="V152">
        <f>VLOOKUP(A152,site_data_desc!$A$2:$M$380,10,0)</f>
        <v>1</v>
      </c>
      <c r="W152">
        <f>VLOOKUP(A152,site_data_desc!$A$2:$M$380,11,0)</f>
        <v>0</v>
      </c>
      <c r="X152">
        <f>VLOOKUP(A152,site_data_desc!$A$2:$M$380,12,0)</f>
        <v>0</v>
      </c>
      <c r="Y152">
        <f>VLOOKUP(A152,site_data_desc!$A$2:$M$380,13,0)</f>
        <v>0</v>
      </c>
    </row>
    <row r="153" spans="1:25" x14ac:dyDescent="0.3">
      <c r="A153" t="s">
        <v>152</v>
      </c>
      <c r="B153" s="1">
        <f>VLOOKUP(A153,welfare_data!$A$1:$C$379,2,0)</f>
        <v>14836912.67472</v>
      </c>
      <c r="C153" s="1">
        <f>VLOOKUP(A153,welfare_data!$A$1:$C$379,3,0)</f>
        <v>18825887.359680001</v>
      </c>
      <c r="D153" t="s">
        <v>374</v>
      </c>
      <c r="E153">
        <v>21.471</v>
      </c>
      <c r="F153">
        <v>61.137</v>
      </c>
      <c r="G153" t="str">
        <f t="shared" si="18"/>
        <v>10,000,000 - 30,000,000</v>
      </c>
      <c r="H153" t="str">
        <f t="shared" si="19"/>
        <v>10,000,000 - 30,000,000</v>
      </c>
      <c r="I153">
        <f t="shared" si="20"/>
        <v>4</v>
      </c>
      <c r="J153">
        <f t="shared" si="21"/>
        <v>4</v>
      </c>
      <c r="K153">
        <f t="shared" si="16"/>
        <v>1.7320508075688776</v>
      </c>
      <c r="L153">
        <f t="shared" si="17"/>
        <v>1.9999999999999996</v>
      </c>
      <c r="M153">
        <f t="shared" si="22"/>
        <v>1.7320508075688776</v>
      </c>
      <c r="N153">
        <f t="shared" si="23"/>
        <v>1.9999999999999996</v>
      </c>
      <c r="O153">
        <f>VLOOKUP(A153,site_data_desc!$A$2:$M$380,3,0)</f>
        <v>0</v>
      </c>
      <c r="P153">
        <f>VLOOKUP(A153,site_data_desc!$A$2:$M$380,4,0)</f>
        <v>0.53786798000000002</v>
      </c>
      <c r="Q153">
        <f>VLOOKUP(A153,site_data_desc!$A$2:$M$380,5,0)</f>
        <v>350.58701000000002</v>
      </c>
      <c r="R153">
        <f>VLOOKUP(A153,site_data_desc!$A$2:$M$380,6,0)</f>
        <v>161.72099</v>
      </c>
      <c r="S153">
        <f>VLOOKUP(A153,site_data_desc!$A$2:$M$380,7,0)</f>
        <v>2</v>
      </c>
      <c r="T153">
        <f>VLOOKUP(A153,site_data_desc!$A$2:$M$380,8,0)</f>
        <v>5.8139999999999997E-2</v>
      </c>
      <c r="U153">
        <f>VLOOKUP(A153,site_data_desc!$A$2:$M$380,9,0)</f>
        <v>2.8850000000000001E-2</v>
      </c>
      <c r="V153">
        <f>VLOOKUP(A153,site_data_desc!$A$2:$M$380,10,0)</f>
        <v>0</v>
      </c>
      <c r="W153">
        <f>VLOOKUP(A153,site_data_desc!$A$2:$M$380,11,0)</f>
        <v>1</v>
      </c>
      <c r="X153">
        <f>VLOOKUP(A153,site_data_desc!$A$2:$M$380,12,0)</f>
        <v>0</v>
      </c>
      <c r="Y153">
        <f>VLOOKUP(A153,site_data_desc!$A$2:$M$380,13,0)</f>
        <v>0</v>
      </c>
    </row>
    <row r="154" spans="1:25" x14ac:dyDescent="0.3">
      <c r="A154" t="s">
        <v>153</v>
      </c>
      <c r="B154" s="1">
        <f>VLOOKUP(A154,welfare_data!$A$1:$C$379,2,0)</f>
        <v>744909.91325410001</v>
      </c>
      <c r="C154" s="1">
        <f>VLOOKUP(A154,welfare_data!$A$1:$C$379,3,0)</f>
        <v>925953.54807280004</v>
      </c>
      <c r="D154" t="s">
        <v>374</v>
      </c>
      <c r="E154">
        <v>26.988</v>
      </c>
      <c r="F154">
        <v>60.494999999999898</v>
      </c>
      <c r="G154" t="str">
        <f t="shared" si="18"/>
        <v>&lt; 1 million</v>
      </c>
      <c r="H154" t="str">
        <f t="shared" si="19"/>
        <v>&lt; 1 million</v>
      </c>
      <c r="I154">
        <f t="shared" si="20"/>
        <v>1</v>
      </c>
      <c r="J154">
        <f t="shared" si="21"/>
        <v>1</v>
      </c>
      <c r="K154">
        <f t="shared" si="16"/>
        <v>1.1472026904398771</v>
      </c>
      <c r="L154">
        <f t="shared" si="17"/>
        <v>1.189207115002721</v>
      </c>
      <c r="M154">
        <f t="shared" si="22"/>
        <v>1.1472026904398771</v>
      </c>
      <c r="N154">
        <f t="shared" si="23"/>
        <v>1.189207115002721</v>
      </c>
      <c r="O154">
        <f>VLOOKUP(A154,site_data_desc!$A$2:$M$380,3,0)</f>
        <v>0</v>
      </c>
      <c r="P154">
        <f>VLOOKUP(A154,site_data_desc!$A$2:$M$380,4,0)</f>
        <v>0.202875</v>
      </c>
      <c r="Q154">
        <f>VLOOKUP(A154,site_data_desc!$A$2:$M$380,5,0)</f>
        <v>554.89202999999998</v>
      </c>
      <c r="R154">
        <f>VLOOKUP(A154,site_data_desc!$A$2:$M$380,6,0)</f>
        <v>291.29300000000001</v>
      </c>
      <c r="S154">
        <f>VLOOKUP(A154,site_data_desc!$A$2:$M$380,7,0)</f>
        <v>3</v>
      </c>
      <c r="T154">
        <f>VLOOKUP(A154,site_data_desc!$A$2:$M$380,8,0)</f>
        <v>0.40267000000000003</v>
      </c>
      <c r="U154">
        <f>VLOOKUP(A154,site_data_desc!$A$2:$M$380,9,0)</f>
        <v>3.6700000000000001E-3</v>
      </c>
      <c r="V154">
        <f>VLOOKUP(A154,site_data_desc!$A$2:$M$380,10,0)</f>
        <v>0</v>
      </c>
      <c r="W154">
        <f>VLOOKUP(A154,site_data_desc!$A$2:$M$380,11,0)</f>
        <v>0</v>
      </c>
      <c r="X154">
        <f>VLOOKUP(A154,site_data_desc!$A$2:$M$380,12,0)</f>
        <v>1</v>
      </c>
      <c r="Y154">
        <f>VLOOKUP(A154,site_data_desc!$A$2:$M$380,13,0)</f>
        <v>0</v>
      </c>
    </row>
    <row r="155" spans="1:25" x14ac:dyDescent="0.3">
      <c r="A155" t="s">
        <v>154</v>
      </c>
      <c r="B155" s="1">
        <f>VLOOKUP(A155,welfare_data!$A$1:$C$379,2,0)</f>
        <v>2411561.4234059998</v>
      </c>
      <c r="C155" s="1">
        <f>VLOOKUP(A155,welfare_data!$A$1:$C$379,3,0)</f>
        <v>3003642.376834</v>
      </c>
      <c r="D155" t="s">
        <v>374</v>
      </c>
      <c r="E155">
        <v>27.251000000000001</v>
      </c>
      <c r="F155">
        <v>60.524999999999899</v>
      </c>
      <c r="G155" t="str">
        <f t="shared" si="18"/>
        <v>1,000,000 - 3,000,000</v>
      </c>
      <c r="H155" t="str">
        <f t="shared" si="19"/>
        <v>3,000,000 - 10,000,000</v>
      </c>
      <c r="I155">
        <f t="shared" si="20"/>
        <v>2</v>
      </c>
      <c r="J155">
        <f t="shared" si="21"/>
        <v>3</v>
      </c>
      <c r="K155">
        <f t="shared" si="16"/>
        <v>1.3160740129524926</v>
      </c>
      <c r="L155">
        <f t="shared" si="17"/>
        <v>1.4142135623730949</v>
      </c>
      <c r="M155">
        <f t="shared" si="22"/>
        <v>1.5098036484771051</v>
      </c>
      <c r="N155">
        <f t="shared" si="23"/>
        <v>1.6817928305074288</v>
      </c>
      <c r="O155">
        <f>VLOOKUP(A155,site_data_desc!$A$2:$M$380,3,0)</f>
        <v>0</v>
      </c>
      <c r="P155">
        <f>VLOOKUP(A155,site_data_desc!$A$2:$M$380,4,0)</f>
        <v>2.5345900000000001E-2</v>
      </c>
      <c r="Q155">
        <f>VLOOKUP(A155,site_data_desc!$A$2:$M$380,5,0)</f>
        <v>145.70500000000001</v>
      </c>
      <c r="R155">
        <f>VLOOKUP(A155,site_data_desc!$A$2:$M$380,6,0)</f>
        <v>106.83799999999999</v>
      </c>
      <c r="S155">
        <f>VLOOKUP(A155,site_data_desc!$A$2:$M$380,7,0)</f>
        <v>1</v>
      </c>
      <c r="T155">
        <f>VLOOKUP(A155,site_data_desc!$A$2:$M$380,8,0)</f>
        <v>1.04E-2</v>
      </c>
      <c r="U155">
        <f>VLOOKUP(A155,site_data_desc!$A$2:$M$380,9,0)</f>
        <v>3.0000000000000001E-3</v>
      </c>
      <c r="V155">
        <f>VLOOKUP(A155,site_data_desc!$A$2:$M$380,10,0)</f>
        <v>1</v>
      </c>
      <c r="W155">
        <f>VLOOKUP(A155,site_data_desc!$A$2:$M$380,11,0)</f>
        <v>0</v>
      </c>
      <c r="X155">
        <f>VLOOKUP(A155,site_data_desc!$A$2:$M$380,12,0)</f>
        <v>0</v>
      </c>
      <c r="Y155">
        <f>VLOOKUP(A155,site_data_desc!$A$2:$M$380,13,0)</f>
        <v>0</v>
      </c>
    </row>
    <row r="156" spans="1:25" x14ac:dyDescent="0.3">
      <c r="A156" t="s">
        <v>155</v>
      </c>
      <c r="B156" s="1">
        <f>VLOOKUP(A156,welfare_data!$A$1:$C$379,2,0)</f>
        <v>822726.73358170001</v>
      </c>
      <c r="C156" s="1">
        <f>VLOOKUP(A156,welfare_data!$A$1:$C$379,3,0)</f>
        <v>1169077.9643570001</v>
      </c>
      <c r="D156" t="s">
        <v>374</v>
      </c>
      <c r="E156">
        <v>21.238</v>
      </c>
      <c r="F156">
        <v>62.393000000000001</v>
      </c>
      <c r="G156" t="str">
        <f t="shared" si="18"/>
        <v>&lt; 1 million</v>
      </c>
      <c r="H156" t="str">
        <f t="shared" si="19"/>
        <v>1,000,000 - 3,000,000</v>
      </c>
      <c r="I156">
        <f t="shared" si="20"/>
        <v>1</v>
      </c>
      <c r="J156">
        <f t="shared" si="21"/>
        <v>2</v>
      </c>
      <c r="K156">
        <f t="shared" si="16"/>
        <v>1.1472026904398771</v>
      </c>
      <c r="L156">
        <f t="shared" si="17"/>
        <v>1.189207115002721</v>
      </c>
      <c r="M156">
        <f t="shared" si="22"/>
        <v>1.3160740129524926</v>
      </c>
      <c r="N156">
        <f t="shared" si="23"/>
        <v>1.4142135623730949</v>
      </c>
      <c r="O156">
        <f>VLOOKUP(A156,site_data_desc!$A$2:$M$380,3,0)</f>
        <v>0</v>
      </c>
      <c r="P156">
        <f>VLOOKUP(A156,site_data_desc!$A$2:$M$380,4,0)</f>
        <v>0.13372099000000001</v>
      </c>
      <c r="Q156">
        <f>VLOOKUP(A156,site_data_desc!$A$2:$M$380,5,0)</f>
        <v>48.743499999999997</v>
      </c>
      <c r="R156">
        <f>VLOOKUP(A156,site_data_desc!$A$2:$M$380,6,0)</f>
        <v>32.1404</v>
      </c>
      <c r="S156">
        <f>VLOOKUP(A156,site_data_desc!$A$2:$M$380,7,0)</f>
        <v>1</v>
      </c>
      <c r="T156">
        <f>VLOOKUP(A156,site_data_desc!$A$2:$M$380,8,0)</f>
        <v>5.7499999999999999E-3</v>
      </c>
      <c r="U156">
        <f>VLOOKUP(A156,site_data_desc!$A$2:$M$380,9,0)</f>
        <v>3.0000000000000001E-3</v>
      </c>
      <c r="V156">
        <f>VLOOKUP(A156,site_data_desc!$A$2:$M$380,10,0)</f>
        <v>1</v>
      </c>
      <c r="W156">
        <f>VLOOKUP(A156,site_data_desc!$A$2:$M$380,11,0)</f>
        <v>0</v>
      </c>
      <c r="X156">
        <f>VLOOKUP(A156,site_data_desc!$A$2:$M$380,12,0)</f>
        <v>0</v>
      </c>
      <c r="Y156">
        <f>VLOOKUP(A156,site_data_desc!$A$2:$M$380,13,0)</f>
        <v>0</v>
      </c>
    </row>
    <row r="157" spans="1:25" x14ac:dyDescent="0.3">
      <c r="A157" t="s">
        <v>156</v>
      </c>
      <c r="B157" s="1">
        <f>VLOOKUP(A157,welfare_data!$A$1:$C$379,2,0)</f>
        <v>1093498.661966</v>
      </c>
      <c r="C157" s="1">
        <f>VLOOKUP(A157,welfare_data!$A$1:$C$379,3,0)</f>
        <v>1725352.2623459999</v>
      </c>
      <c r="D157" t="s">
        <v>374</v>
      </c>
      <c r="E157">
        <v>21.933</v>
      </c>
      <c r="F157">
        <v>63.24</v>
      </c>
      <c r="G157" t="str">
        <f t="shared" si="18"/>
        <v>1,000,000 - 3,000,000</v>
      </c>
      <c r="H157" t="str">
        <f t="shared" si="19"/>
        <v>1,000,000 - 3,000,000</v>
      </c>
      <c r="I157">
        <f t="shared" si="20"/>
        <v>2</v>
      </c>
      <c r="J157">
        <f t="shared" si="21"/>
        <v>2</v>
      </c>
      <c r="K157">
        <f t="shared" si="16"/>
        <v>1.3160740129524926</v>
      </c>
      <c r="L157">
        <f t="shared" si="17"/>
        <v>1.4142135623730949</v>
      </c>
      <c r="M157">
        <f t="shared" si="22"/>
        <v>1.3160740129524926</v>
      </c>
      <c r="N157">
        <f t="shared" si="23"/>
        <v>1.4142135623730949</v>
      </c>
      <c r="O157">
        <f>VLOOKUP(A157,site_data_desc!$A$2:$M$380,3,0)</f>
        <v>0</v>
      </c>
      <c r="P157">
        <f>VLOOKUP(A157,site_data_desc!$A$2:$M$380,4,0)</f>
        <v>5.3214401999999994E-3</v>
      </c>
      <c r="Q157">
        <f>VLOOKUP(A157,site_data_desc!$A$2:$M$380,5,0)</f>
        <v>12.0329</v>
      </c>
      <c r="R157">
        <f>VLOOKUP(A157,site_data_desc!$A$2:$M$380,6,0)</f>
        <v>20.045400999999998</v>
      </c>
      <c r="S157">
        <f>VLOOKUP(A157,site_data_desc!$A$2:$M$380,7,0)</f>
        <v>1</v>
      </c>
      <c r="T157">
        <f>VLOOKUP(A157,site_data_desc!$A$2:$M$380,8,0)</f>
        <v>2.0500000000000001E-2</v>
      </c>
      <c r="U157">
        <f>VLOOKUP(A157,site_data_desc!$A$2:$M$380,9,0)</f>
        <v>1.2999999999999999E-2</v>
      </c>
      <c r="V157">
        <f>VLOOKUP(A157,site_data_desc!$A$2:$M$380,10,0)</f>
        <v>1</v>
      </c>
      <c r="W157">
        <f>VLOOKUP(A157,site_data_desc!$A$2:$M$380,11,0)</f>
        <v>0</v>
      </c>
      <c r="X157">
        <f>VLOOKUP(A157,site_data_desc!$A$2:$M$380,12,0)</f>
        <v>0</v>
      </c>
      <c r="Y157">
        <f>VLOOKUP(A157,site_data_desc!$A$2:$M$380,13,0)</f>
        <v>0</v>
      </c>
    </row>
    <row r="158" spans="1:25" x14ac:dyDescent="0.3">
      <c r="A158" t="s">
        <v>157</v>
      </c>
      <c r="B158" s="1">
        <f>VLOOKUP(A158,welfare_data!$A$1:$C$379,2,0)</f>
        <v>450422.61344749999</v>
      </c>
      <c r="C158" s="1">
        <f>VLOOKUP(A158,welfare_data!$A$1:$C$379,3,0)</f>
        <v>667663.22949629999</v>
      </c>
      <c r="D158" t="s">
        <v>374</v>
      </c>
      <c r="E158">
        <v>21.222000000000001</v>
      </c>
      <c r="F158">
        <v>62.441000000000003</v>
      </c>
      <c r="G158" t="str">
        <f t="shared" si="18"/>
        <v>&lt; 1 million</v>
      </c>
      <c r="H158" t="str">
        <f t="shared" si="19"/>
        <v>&lt; 1 million</v>
      </c>
      <c r="I158">
        <f t="shared" si="20"/>
        <v>1</v>
      </c>
      <c r="J158">
        <f t="shared" si="21"/>
        <v>1</v>
      </c>
      <c r="K158">
        <f t="shared" si="16"/>
        <v>1.1472026904398771</v>
      </c>
      <c r="L158">
        <f t="shared" si="17"/>
        <v>1.189207115002721</v>
      </c>
      <c r="M158">
        <f t="shared" si="22"/>
        <v>1.1472026904398771</v>
      </c>
      <c r="N158">
        <f t="shared" si="23"/>
        <v>1.189207115002721</v>
      </c>
      <c r="O158">
        <f>VLOOKUP(A158,site_data_desc!$A$2:$M$380,3,0)</f>
        <v>0</v>
      </c>
      <c r="P158">
        <f>VLOOKUP(A158,site_data_desc!$A$2:$M$380,4,0)</f>
        <v>4.1143398000000001E-3</v>
      </c>
      <c r="Q158">
        <f>VLOOKUP(A158,site_data_desc!$A$2:$M$380,5,0)</f>
        <v>26.514099000000002</v>
      </c>
      <c r="R158">
        <f>VLOOKUP(A158,site_data_desc!$A$2:$M$380,6,0)</f>
        <v>53.130198999999998</v>
      </c>
      <c r="S158">
        <f>VLOOKUP(A158,site_data_desc!$A$2:$M$380,7,0)</f>
        <v>1</v>
      </c>
      <c r="T158">
        <f>VLOOKUP(A158,site_data_desc!$A$2:$M$380,8,0)</f>
        <v>2.1499999999999998E-2</v>
      </c>
      <c r="U158">
        <f>VLOOKUP(A158,site_data_desc!$A$2:$M$380,9,0)</f>
        <v>1.35E-2</v>
      </c>
      <c r="V158">
        <f>VLOOKUP(A158,site_data_desc!$A$2:$M$380,10,0)</f>
        <v>1</v>
      </c>
      <c r="W158">
        <f>VLOOKUP(A158,site_data_desc!$A$2:$M$380,11,0)</f>
        <v>0</v>
      </c>
      <c r="X158">
        <f>VLOOKUP(A158,site_data_desc!$A$2:$M$380,12,0)</f>
        <v>0</v>
      </c>
      <c r="Y158">
        <f>VLOOKUP(A158,site_data_desc!$A$2:$M$380,13,0)</f>
        <v>0</v>
      </c>
    </row>
    <row r="159" spans="1:25" x14ac:dyDescent="0.3">
      <c r="A159" t="s">
        <v>158</v>
      </c>
      <c r="B159" s="1">
        <f>VLOOKUP(A159,welfare_data!$A$1:$C$379,2,0)</f>
        <v>1472155.3317499999</v>
      </c>
      <c r="C159" s="1">
        <f>VLOOKUP(A159,welfare_data!$A$1:$C$379,3,0)</f>
        <v>1268357.3299149999</v>
      </c>
      <c r="D159" t="s">
        <v>374</v>
      </c>
      <c r="E159">
        <v>22.369</v>
      </c>
      <c r="F159">
        <v>63.299999999999898</v>
      </c>
      <c r="G159" t="str">
        <f t="shared" si="18"/>
        <v>1,000,000 - 3,000,000</v>
      </c>
      <c r="H159" t="str">
        <f t="shared" si="19"/>
        <v>1,000,000 - 3,000,000</v>
      </c>
      <c r="I159">
        <f t="shared" si="20"/>
        <v>2</v>
      </c>
      <c r="J159">
        <f t="shared" si="21"/>
        <v>2</v>
      </c>
      <c r="K159">
        <f t="shared" si="16"/>
        <v>1.3160740129524926</v>
      </c>
      <c r="L159">
        <f t="shared" si="17"/>
        <v>1.4142135623730949</v>
      </c>
      <c r="M159">
        <f t="shared" si="22"/>
        <v>1.3160740129524926</v>
      </c>
      <c r="N159">
        <f t="shared" si="23"/>
        <v>1.4142135623730949</v>
      </c>
      <c r="O159">
        <f>VLOOKUP(A159,site_data_desc!$A$2:$M$380,3,0)</f>
        <v>0</v>
      </c>
      <c r="P159">
        <f>VLOOKUP(A159,site_data_desc!$A$2:$M$380,4,0)</f>
        <v>0.11553400000000001</v>
      </c>
      <c r="Q159">
        <f>VLOOKUP(A159,site_data_desc!$A$2:$M$380,5,0)</f>
        <v>35.353698999999999</v>
      </c>
      <c r="R159">
        <f>VLOOKUP(A159,site_data_desc!$A$2:$M$380,6,0)</f>
        <v>18.321300000000001</v>
      </c>
      <c r="S159">
        <f>VLOOKUP(A159,site_data_desc!$A$2:$M$380,7,0)</f>
        <v>1</v>
      </c>
      <c r="T159">
        <f>VLOOKUP(A159,site_data_desc!$A$2:$M$380,8,0)</f>
        <v>2.2499999999999999E-2</v>
      </c>
      <c r="U159">
        <f>VLOOKUP(A159,site_data_desc!$A$2:$M$380,9,0)</f>
        <v>2.1749999999999999E-2</v>
      </c>
      <c r="V159">
        <f>VLOOKUP(A159,site_data_desc!$A$2:$M$380,10,0)</f>
        <v>1</v>
      </c>
      <c r="W159">
        <f>VLOOKUP(A159,site_data_desc!$A$2:$M$380,11,0)</f>
        <v>0</v>
      </c>
      <c r="X159">
        <f>VLOOKUP(A159,site_data_desc!$A$2:$M$380,12,0)</f>
        <v>0</v>
      </c>
      <c r="Y159">
        <f>VLOOKUP(A159,site_data_desc!$A$2:$M$380,13,0)</f>
        <v>0</v>
      </c>
    </row>
    <row r="160" spans="1:25" x14ac:dyDescent="0.3">
      <c r="A160" t="s">
        <v>159</v>
      </c>
      <c r="B160" s="1">
        <f>VLOOKUP(A160,welfare_data!$A$1:$C$379,2,0)</f>
        <v>2224148.9559470001</v>
      </c>
      <c r="C160" s="1">
        <f>VLOOKUP(A160,welfare_data!$A$1:$C$379,3,0)</f>
        <v>2764172.388601</v>
      </c>
      <c r="D160" t="s">
        <v>374</v>
      </c>
      <c r="E160">
        <v>22.687999999999899</v>
      </c>
      <c r="F160">
        <v>63.688000000000002</v>
      </c>
      <c r="G160" t="str">
        <f t="shared" si="18"/>
        <v>1,000,000 - 3,000,000</v>
      </c>
      <c r="H160" t="str">
        <f t="shared" si="19"/>
        <v>1,000,000 - 3,000,000</v>
      </c>
      <c r="I160">
        <f t="shared" si="20"/>
        <v>2</v>
      </c>
      <c r="J160">
        <f t="shared" si="21"/>
        <v>2</v>
      </c>
      <c r="K160">
        <f t="shared" si="16"/>
        <v>1.3160740129524926</v>
      </c>
      <c r="L160">
        <f t="shared" si="17"/>
        <v>1.4142135623730949</v>
      </c>
      <c r="M160">
        <f t="shared" si="22"/>
        <v>1.3160740129524926</v>
      </c>
      <c r="N160">
        <f t="shared" si="23"/>
        <v>1.4142135623730949</v>
      </c>
      <c r="O160">
        <f>VLOOKUP(A160,site_data_desc!$A$2:$M$380,3,0)</f>
        <v>0</v>
      </c>
      <c r="P160">
        <f>VLOOKUP(A160,site_data_desc!$A$2:$M$380,4,0)</f>
        <v>0.31719799999999998</v>
      </c>
      <c r="Q160">
        <f>VLOOKUP(A160,site_data_desc!$A$2:$M$380,5,0)</f>
        <v>159.47501</v>
      </c>
      <c r="R160">
        <f>VLOOKUP(A160,site_data_desc!$A$2:$M$380,6,0)</f>
        <v>74.266602000000006</v>
      </c>
      <c r="S160">
        <f>VLOOKUP(A160,site_data_desc!$A$2:$M$380,7,0)</f>
        <v>2</v>
      </c>
      <c r="T160">
        <f>VLOOKUP(A160,site_data_desc!$A$2:$M$380,8,0)</f>
        <v>0.13575000000000001</v>
      </c>
      <c r="U160">
        <f>VLOOKUP(A160,site_data_desc!$A$2:$M$380,9,0)</f>
        <v>5.5500000000000001E-2</v>
      </c>
      <c r="V160">
        <f>VLOOKUP(A160,site_data_desc!$A$2:$M$380,10,0)</f>
        <v>0</v>
      </c>
      <c r="W160">
        <f>VLOOKUP(A160,site_data_desc!$A$2:$M$380,11,0)</f>
        <v>1</v>
      </c>
      <c r="X160">
        <f>VLOOKUP(A160,site_data_desc!$A$2:$M$380,12,0)</f>
        <v>0</v>
      </c>
      <c r="Y160">
        <f>VLOOKUP(A160,site_data_desc!$A$2:$M$380,13,0)</f>
        <v>0</v>
      </c>
    </row>
    <row r="161" spans="1:25" x14ac:dyDescent="0.3">
      <c r="A161" t="s">
        <v>160</v>
      </c>
      <c r="B161" s="1">
        <f>VLOOKUP(A161,welfare_data!$A$1:$C$379,2,0)</f>
        <v>757245.82574260002</v>
      </c>
      <c r="C161" s="1">
        <f>VLOOKUP(A161,welfare_data!$A$1:$C$379,3,0)</f>
        <v>1069476.7367070001</v>
      </c>
      <c r="D161" t="s">
        <v>374</v>
      </c>
      <c r="E161">
        <v>21.6419999999999</v>
      </c>
      <c r="F161">
        <v>63.075000000000003</v>
      </c>
      <c r="G161" t="str">
        <f t="shared" si="18"/>
        <v>&lt; 1 million</v>
      </c>
      <c r="H161" t="str">
        <f t="shared" si="19"/>
        <v>1,000,000 - 3,000,000</v>
      </c>
      <c r="I161">
        <f t="shared" si="20"/>
        <v>1</v>
      </c>
      <c r="J161">
        <f t="shared" si="21"/>
        <v>2</v>
      </c>
      <c r="K161">
        <f t="shared" si="16"/>
        <v>1.1472026904398771</v>
      </c>
      <c r="L161">
        <f t="shared" si="17"/>
        <v>1.189207115002721</v>
      </c>
      <c r="M161">
        <f t="shared" si="22"/>
        <v>1.3160740129524926</v>
      </c>
      <c r="N161">
        <f t="shared" si="23"/>
        <v>1.4142135623730949</v>
      </c>
      <c r="O161">
        <f>VLOOKUP(A161,site_data_desc!$A$2:$M$380,3,0)</f>
        <v>0</v>
      </c>
      <c r="P161">
        <f>VLOOKUP(A161,site_data_desc!$A$2:$M$380,4,0)</f>
        <v>0.56938300000000008</v>
      </c>
      <c r="Q161">
        <f>VLOOKUP(A161,site_data_desc!$A$2:$M$380,5,0)</f>
        <v>332.95499000000001</v>
      </c>
      <c r="R161">
        <f>VLOOKUP(A161,site_data_desc!$A$2:$M$380,6,0)</f>
        <v>167.745</v>
      </c>
      <c r="S161">
        <f>VLOOKUP(A161,site_data_desc!$A$2:$M$380,7,0)</f>
        <v>2</v>
      </c>
      <c r="T161">
        <f>VLOOKUP(A161,site_data_desc!$A$2:$M$380,8,0)</f>
        <v>0.10975</v>
      </c>
      <c r="U161">
        <f>VLOOKUP(A161,site_data_desc!$A$2:$M$380,9,0)</f>
        <v>2.9749999999999999E-2</v>
      </c>
      <c r="V161">
        <f>VLOOKUP(A161,site_data_desc!$A$2:$M$380,10,0)</f>
        <v>0</v>
      </c>
      <c r="W161">
        <f>VLOOKUP(A161,site_data_desc!$A$2:$M$380,11,0)</f>
        <v>1</v>
      </c>
      <c r="X161">
        <f>VLOOKUP(A161,site_data_desc!$A$2:$M$380,12,0)</f>
        <v>0</v>
      </c>
      <c r="Y161">
        <f>VLOOKUP(A161,site_data_desc!$A$2:$M$380,13,0)</f>
        <v>0</v>
      </c>
    </row>
    <row r="162" spans="1:25" x14ac:dyDescent="0.3">
      <c r="A162" t="s">
        <v>161</v>
      </c>
      <c r="B162" s="1">
        <f>VLOOKUP(A162,welfare_data!$A$1:$C$379,2,0)</f>
        <v>4871284.1941419998</v>
      </c>
      <c r="C162" s="1">
        <f>VLOOKUP(A162,welfare_data!$A$1:$C$379,3,0)</f>
        <v>6512023.716</v>
      </c>
      <c r="D162" t="s">
        <v>374</v>
      </c>
      <c r="E162">
        <v>21.597000000000001</v>
      </c>
      <c r="F162">
        <v>63.094000000000001</v>
      </c>
      <c r="G162" t="str">
        <f t="shared" si="18"/>
        <v>3,000,000 - 10,000,000</v>
      </c>
      <c r="H162" t="str">
        <f t="shared" si="19"/>
        <v>3,000,000 - 10,000,000</v>
      </c>
      <c r="I162">
        <f t="shared" si="20"/>
        <v>3</v>
      </c>
      <c r="J162">
        <f t="shared" si="21"/>
        <v>3</v>
      </c>
      <c r="K162">
        <f t="shared" si="16"/>
        <v>1.5098036484771051</v>
      </c>
      <c r="L162">
        <f t="shared" si="17"/>
        <v>1.6817928305074288</v>
      </c>
      <c r="M162">
        <f t="shared" si="22"/>
        <v>1.5098036484771051</v>
      </c>
      <c r="N162">
        <f t="shared" si="23"/>
        <v>1.6817928305074288</v>
      </c>
      <c r="O162">
        <f>VLOOKUP(A162,site_data_desc!$A$2:$M$380,3,0)</f>
        <v>0</v>
      </c>
      <c r="P162">
        <f>VLOOKUP(A162,site_data_desc!$A$2:$M$380,4,0)</f>
        <v>0.71006798999999998</v>
      </c>
      <c r="Q162">
        <f>VLOOKUP(A162,site_data_desc!$A$2:$M$380,5,0)</f>
        <v>386.65899999999999</v>
      </c>
      <c r="R162">
        <f>VLOOKUP(A162,site_data_desc!$A$2:$M$380,6,0)</f>
        <v>183.46299999999999</v>
      </c>
      <c r="S162">
        <f>VLOOKUP(A162,site_data_desc!$A$2:$M$380,7,0)</f>
        <v>1</v>
      </c>
      <c r="T162">
        <f>VLOOKUP(A162,site_data_desc!$A$2:$M$380,8,0)</f>
        <v>3.6249999999999998E-2</v>
      </c>
      <c r="U162">
        <f>VLOOKUP(A162,site_data_desc!$A$2:$M$380,9,0)</f>
        <v>2.2749999999999999E-2</v>
      </c>
      <c r="V162">
        <f>VLOOKUP(A162,site_data_desc!$A$2:$M$380,10,0)</f>
        <v>1</v>
      </c>
      <c r="W162">
        <f>VLOOKUP(A162,site_data_desc!$A$2:$M$380,11,0)</f>
        <v>0</v>
      </c>
      <c r="X162">
        <f>VLOOKUP(A162,site_data_desc!$A$2:$M$380,12,0)</f>
        <v>0</v>
      </c>
      <c r="Y162">
        <f>VLOOKUP(A162,site_data_desc!$A$2:$M$380,13,0)</f>
        <v>0</v>
      </c>
    </row>
    <row r="163" spans="1:25" x14ac:dyDescent="0.3">
      <c r="A163" t="s">
        <v>162</v>
      </c>
      <c r="B163" s="1">
        <f>VLOOKUP(A163,welfare_data!$A$1:$C$379,2,0)</f>
        <v>517631.81598100002</v>
      </c>
      <c r="C163" s="1">
        <f>VLOOKUP(A163,welfare_data!$A$1:$C$379,3,0)</f>
        <v>627528.76537569996</v>
      </c>
      <c r="D163" t="s">
        <v>374</v>
      </c>
      <c r="E163">
        <v>23.417000000000002</v>
      </c>
      <c r="F163">
        <v>64.084000000000003</v>
      </c>
      <c r="G163" t="str">
        <f t="shared" si="18"/>
        <v>&lt; 1 million</v>
      </c>
      <c r="H163" t="str">
        <f t="shared" si="19"/>
        <v>&lt; 1 million</v>
      </c>
      <c r="I163">
        <f t="shared" si="20"/>
        <v>1</v>
      </c>
      <c r="J163">
        <f t="shared" si="21"/>
        <v>1</v>
      </c>
      <c r="K163">
        <f t="shared" si="16"/>
        <v>1.1472026904398771</v>
      </c>
      <c r="L163">
        <f t="shared" si="17"/>
        <v>1.189207115002721</v>
      </c>
      <c r="M163">
        <f t="shared" si="22"/>
        <v>1.1472026904398771</v>
      </c>
      <c r="N163">
        <f t="shared" si="23"/>
        <v>1.189207115002721</v>
      </c>
      <c r="O163">
        <f>VLOOKUP(A163,site_data_desc!$A$2:$M$380,3,0)</f>
        <v>0</v>
      </c>
      <c r="P163">
        <f>VLOOKUP(A163,site_data_desc!$A$2:$M$380,4,0)</f>
        <v>1E-3</v>
      </c>
      <c r="Q163">
        <f>VLOOKUP(A163,site_data_desc!$A$2:$M$380,5,0)</f>
        <v>1.0467200000000001</v>
      </c>
      <c r="R163">
        <f>VLOOKUP(A163,site_data_desc!$A$2:$M$380,6,0)</f>
        <v>26.739401000000001</v>
      </c>
      <c r="S163">
        <f>VLOOKUP(A163,site_data_desc!$A$2:$M$380,7,0)</f>
        <v>1</v>
      </c>
      <c r="T163">
        <f>VLOOKUP(A163,site_data_desc!$A$2:$M$380,8,0)</f>
        <v>1.6750000000000001E-2</v>
      </c>
      <c r="U163">
        <f>VLOOKUP(A163,site_data_desc!$A$2:$M$380,9,0)</f>
        <v>6.0000000000000001E-3</v>
      </c>
      <c r="V163">
        <f>VLOOKUP(A163,site_data_desc!$A$2:$M$380,10,0)</f>
        <v>1</v>
      </c>
      <c r="W163">
        <f>VLOOKUP(A163,site_data_desc!$A$2:$M$380,11,0)</f>
        <v>0</v>
      </c>
      <c r="X163">
        <f>VLOOKUP(A163,site_data_desc!$A$2:$M$380,12,0)</f>
        <v>0</v>
      </c>
      <c r="Y163">
        <f>VLOOKUP(A163,site_data_desc!$A$2:$M$380,13,0)</f>
        <v>0</v>
      </c>
    </row>
    <row r="164" spans="1:25" x14ac:dyDescent="0.3">
      <c r="A164" t="s">
        <v>163</v>
      </c>
      <c r="B164" s="1">
        <f>VLOOKUP(A164,welfare_data!$A$1:$C$379,2,0)</f>
        <v>2445095.5205649999</v>
      </c>
      <c r="C164" s="1">
        <f>VLOOKUP(A164,welfare_data!$A$1:$C$379,3,0)</f>
        <v>2919555.8232399998</v>
      </c>
      <c r="D164" t="s">
        <v>374</v>
      </c>
      <c r="E164">
        <v>23.797999999999899</v>
      </c>
      <c r="F164">
        <v>64.236000000000004</v>
      </c>
      <c r="G164" t="str">
        <f t="shared" si="18"/>
        <v>1,000,000 - 3,000,000</v>
      </c>
      <c r="H164" t="str">
        <f t="shared" si="19"/>
        <v>1,000,000 - 3,000,000</v>
      </c>
      <c r="I164">
        <f t="shared" si="20"/>
        <v>2</v>
      </c>
      <c r="J164">
        <f t="shared" si="21"/>
        <v>2</v>
      </c>
      <c r="K164">
        <f t="shared" si="16"/>
        <v>1.3160740129524926</v>
      </c>
      <c r="L164">
        <f t="shared" si="17"/>
        <v>1.4142135623730949</v>
      </c>
      <c r="M164">
        <f t="shared" si="22"/>
        <v>1.3160740129524926</v>
      </c>
      <c r="N164">
        <f t="shared" si="23"/>
        <v>1.4142135623730949</v>
      </c>
      <c r="O164">
        <f>VLOOKUP(A164,site_data_desc!$A$2:$M$380,3,0)</f>
        <v>0</v>
      </c>
      <c r="P164">
        <f>VLOOKUP(A164,site_data_desc!$A$2:$M$380,4,0)</f>
        <v>6.0789501000000003E-2</v>
      </c>
      <c r="Q164">
        <f>VLOOKUP(A164,site_data_desc!$A$2:$M$380,5,0)</f>
        <v>23.924199999999999</v>
      </c>
      <c r="R164">
        <f>VLOOKUP(A164,site_data_desc!$A$2:$M$380,6,0)</f>
        <v>57.717998999999999</v>
      </c>
      <c r="S164">
        <f>VLOOKUP(A164,site_data_desc!$A$2:$M$380,7,0)</f>
        <v>2</v>
      </c>
      <c r="T164">
        <f>VLOOKUP(A164,site_data_desc!$A$2:$M$380,8,0)</f>
        <v>0.19725000000000001</v>
      </c>
      <c r="U164">
        <f>VLOOKUP(A164,site_data_desc!$A$2:$M$380,9,0)</f>
        <v>8.1250000000000003E-2</v>
      </c>
      <c r="V164">
        <f>VLOOKUP(A164,site_data_desc!$A$2:$M$380,10,0)</f>
        <v>0</v>
      </c>
      <c r="W164">
        <f>VLOOKUP(A164,site_data_desc!$A$2:$M$380,11,0)</f>
        <v>1</v>
      </c>
      <c r="X164">
        <f>VLOOKUP(A164,site_data_desc!$A$2:$M$380,12,0)</f>
        <v>0</v>
      </c>
      <c r="Y164">
        <f>VLOOKUP(A164,site_data_desc!$A$2:$M$380,13,0)</f>
        <v>0</v>
      </c>
    </row>
    <row r="165" spans="1:25" x14ac:dyDescent="0.3">
      <c r="A165" t="s">
        <v>164</v>
      </c>
      <c r="B165" s="1">
        <f>VLOOKUP(A165,welfare_data!$A$1:$C$379,2,0)</f>
        <v>25380989.94252</v>
      </c>
      <c r="C165" s="1">
        <f>VLOOKUP(A165,welfare_data!$A$1:$C$379,3,0)</f>
        <v>28589521.376329999</v>
      </c>
      <c r="D165" t="s">
        <v>374</v>
      </c>
      <c r="E165">
        <v>25.4119999999999</v>
      </c>
      <c r="F165">
        <v>65.03</v>
      </c>
      <c r="G165" t="str">
        <f t="shared" si="18"/>
        <v>10,000,000 - 30,000,000</v>
      </c>
      <c r="H165" t="str">
        <f t="shared" si="19"/>
        <v>10,000,000 - 30,000,000</v>
      </c>
      <c r="I165">
        <f t="shared" si="20"/>
        <v>4</v>
      </c>
      <c r="J165">
        <f t="shared" si="21"/>
        <v>4</v>
      </c>
      <c r="K165">
        <f t="shared" si="16"/>
        <v>1.7320508075688776</v>
      </c>
      <c r="L165">
        <f t="shared" si="17"/>
        <v>1.9999999999999996</v>
      </c>
      <c r="M165">
        <f t="shared" si="22"/>
        <v>1.7320508075688776</v>
      </c>
      <c r="N165">
        <f t="shared" si="23"/>
        <v>1.9999999999999996</v>
      </c>
      <c r="O165">
        <f>VLOOKUP(A165,site_data_desc!$A$2:$M$380,3,0)</f>
        <v>0</v>
      </c>
      <c r="P165">
        <f>VLOOKUP(A165,site_data_desc!$A$2:$M$380,4,0)</f>
        <v>1.0824399</v>
      </c>
      <c r="Q165">
        <f>VLOOKUP(A165,site_data_desc!$A$2:$M$380,5,0)</f>
        <v>1105.28</v>
      </c>
      <c r="R165">
        <f>VLOOKUP(A165,site_data_desc!$A$2:$M$380,6,0)</f>
        <v>532.05200000000002</v>
      </c>
      <c r="S165">
        <f>VLOOKUP(A165,site_data_desc!$A$2:$M$380,7,0)</f>
        <v>2</v>
      </c>
      <c r="T165">
        <f>VLOOKUP(A165,site_data_desc!$A$2:$M$380,8,0)</f>
        <v>0.40500000000000003</v>
      </c>
      <c r="U165">
        <f>VLOOKUP(A165,site_data_desc!$A$2:$M$380,9,0)</f>
        <v>5.9749999999999998E-2</v>
      </c>
      <c r="V165">
        <f>VLOOKUP(A165,site_data_desc!$A$2:$M$380,10,0)</f>
        <v>0</v>
      </c>
      <c r="W165">
        <f>VLOOKUP(A165,site_data_desc!$A$2:$M$380,11,0)</f>
        <v>1</v>
      </c>
      <c r="X165">
        <f>VLOOKUP(A165,site_data_desc!$A$2:$M$380,12,0)</f>
        <v>0</v>
      </c>
      <c r="Y165">
        <f>VLOOKUP(A165,site_data_desc!$A$2:$M$380,13,0)</f>
        <v>0</v>
      </c>
    </row>
    <row r="166" spans="1:25" x14ac:dyDescent="0.3">
      <c r="A166" t="s">
        <v>165</v>
      </c>
      <c r="B166" s="1">
        <f>VLOOKUP(A166,welfare_data!$A$1:$C$379,2,0)</f>
        <v>1052647.986857</v>
      </c>
      <c r="C166" s="1">
        <f>VLOOKUP(A166,welfare_data!$A$1:$C$379,3,0)</f>
        <v>1310347.5492209999</v>
      </c>
      <c r="D166" t="s">
        <v>374</v>
      </c>
      <c r="E166">
        <v>24.463000000000001</v>
      </c>
      <c r="F166">
        <v>64.688999999999893</v>
      </c>
      <c r="G166" t="str">
        <f t="shared" si="18"/>
        <v>1,000,000 - 3,000,000</v>
      </c>
      <c r="H166" t="str">
        <f t="shared" si="19"/>
        <v>1,000,000 - 3,000,000</v>
      </c>
      <c r="I166">
        <f t="shared" si="20"/>
        <v>2</v>
      </c>
      <c r="J166">
        <f t="shared" si="21"/>
        <v>2</v>
      </c>
      <c r="K166">
        <f t="shared" si="16"/>
        <v>1.3160740129524926</v>
      </c>
      <c r="L166">
        <f t="shared" si="17"/>
        <v>1.4142135623730949</v>
      </c>
      <c r="M166">
        <f t="shared" si="22"/>
        <v>1.3160740129524926</v>
      </c>
      <c r="N166">
        <f t="shared" si="23"/>
        <v>1.4142135623730949</v>
      </c>
      <c r="O166">
        <f>VLOOKUP(A166,site_data_desc!$A$2:$M$380,3,0)</f>
        <v>0</v>
      </c>
      <c r="P166">
        <f>VLOOKUP(A166,site_data_desc!$A$2:$M$380,4,0)</f>
        <v>0.29295001000000004</v>
      </c>
      <c r="Q166">
        <f>VLOOKUP(A166,site_data_desc!$A$2:$M$380,5,0)</f>
        <v>223.39</v>
      </c>
      <c r="R166">
        <f>VLOOKUP(A166,site_data_desc!$A$2:$M$380,6,0)</f>
        <v>116.929</v>
      </c>
      <c r="S166">
        <f>VLOOKUP(A166,site_data_desc!$A$2:$M$380,7,0)</f>
        <v>1</v>
      </c>
      <c r="T166">
        <f>VLOOKUP(A166,site_data_desc!$A$2:$M$380,8,0)</f>
        <v>2.2499999999999999E-2</v>
      </c>
      <c r="U166">
        <f>VLOOKUP(A166,site_data_desc!$A$2:$M$380,9,0)</f>
        <v>5.4999999999999997E-3</v>
      </c>
      <c r="V166">
        <f>VLOOKUP(A166,site_data_desc!$A$2:$M$380,10,0)</f>
        <v>1</v>
      </c>
      <c r="W166">
        <f>VLOOKUP(A166,site_data_desc!$A$2:$M$380,11,0)</f>
        <v>0</v>
      </c>
      <c r="X166">
        <f>VLOOKUP(A166,site_data_desc!$A$2:$M$380,12,0)</f>
        <v>0</v>
      </c>
      <c r="Y166">
        <f>VLOOKUP(A166,site_data_desc!$A$2:$M$380,13,0)</f>
        <v>0</v>
      </c>
    </row>
    <row r="167" spans="1:25" x14ac:dyDescent="0.3">
      <c r="A167" t="s">
        <v>166</v>
      </c>
      <c r="B167" s="1">
        <f>VLOOKUP(A167,welfare_data!$A$1:$C$379,2,0)</f>
        <v>2504626.0664440002</v>
      </c>
      <c r="C167" s="1">
        <f>VLOOKUP(A167,welfare_data!$A$1:$C$379,3,0)</f>
        <v>2905672.1287190001</v>
      </c>
      <c r="D167" t="s">
        <v>374</v>
      </c>
      <c r="E167">
        <v>24.5459999999999</v>
      </c>
      <c r="F167">
        <v>64.807000000000002</v>
      </c>
      <c r="G167" t="str">
        <f t="shared" si="18"/>
        <v>1,000,000 - 3,000,000</v>
      </c>
      <c r="H167" t="str">
        <f t="shared" si="19"/>
        <v>1,000,000 - 3,000,000</v>
      </c>
      <c r="I167">
        <f t="shared" si="20"/>
        <v>2</v>
      </c>
      <c r="J167">
        <f t="shared" si="21"/>
        <v>2</v>
      </c>
      <c r="K167">
        <f t="shared" si="16"/>
        <v>1.3160740129524926</v>
      </c>
      <c r="L167">
        <f t="shared" si="17"/>
        <v>1.4142135623730949</v>
      </c>
      <c r="M167">
        <f t="shared" si="22"/>
        <v>1.3160740129524926</v>
      </c>
      <c r="N167">
        <f t="shared" si="23"/>
        <v>1.4142135623730949</v>
      </c>
      <c r="O167">
        <f>VLOOKUP(A167,site_data_desc!$A$2:$M$380,3,0)</f>
        <v>0</v>
      </c>
      <c r="P167">
        <f>VLOOKUP(A167,site_data_desc!$A$2:$M$380,4,0)</f>
        <v>1.44096E-3</v>
      </c>
      <c r="Q167">
        <f>VLOOKUP(A167,site_data_desc!$A$2:$M$380,5,0)</f>
        <v>1.44113</v>
      </c>
      <c r="R167">
        <f>VLOOKUP(A167,site_data_desc!$A$2:$M$380,6,0)</f>
        <v>9.1677903999999995</v>
      </c>
      <c r="S167">
        <f>VLOOKUP(A167,site_data_desc!$A$2:$M$380,7,0)</f>
        <v>2</v>
      </c>
      <c r="T167">
        <f>VLOOKUP(A167,site_data_desc!$A$2:$M$380,8,0)</f>
        <v>7.5999999999999998E-2</v>
      </c>
      <c r="U167">
        <f>VLOOKUP(A167,site_data_desc!$A$2:$M$380,9,0)</f>
        <v>1.2500000000000001E-2</v>
      </c>
      <c r="V167">
        <f>VLOOKUP(A167,site_data_desc!$A$2:$M$380,10,0)</f>
        <v>0</v>
      </c>
      <c r="W167">
        <f>VLOOKUP(A167,site_data_desc!$A$2:$M$380,11,0)</f>
        <v>1</v>
      </c>
      <c r="X167">
        <f>VLOOKUP(A167,site_data_desc!$A$2:$M$380,12,0)</f>
        <v>0</v>
      </c>
      <c r="Y167">
        <f>VLOOKUP(A167,site_data_desc!$A$2:$M$380,13,0)</f>
        <v>0</v>
      </c>
    </row>
    <row r="168" spans="1:25" x14ac:dyDescent="0.3">
      <c r="A168" t="s">
        <v>167</v>
      </c>
      <c r="B168" s="1">
        <f>VLOOKUP(A168,welfare_data!$A$1:$C$379,2,0)</f>
        <v>5909756.4841099996</v>
      </c>
      <c r="C168" s="1">
        <f>VLOOKUP(A168,welfare_data!$A$1:$C$379,3,0)</f>
        <v>7829940.1558750002</v>
      </c>
      <c r="D168" t="s">
        <v>374</v>
      </c>
      <c r="E168">
        <v>24.561</v>
      </c>
      <c r="F168">
        <v>65.727000000000004</v>
      </c>
      <c r="G168" t="str">
        <f t="shared" si="18"/>
        <v>3,000,000 - 10,000,000</v>
      </c>
      <c r="H168" t="str">
        <f t="shared" si="19"/>
        <v>3,000,000 - 10,000,000</v>
      </c>
      <c r="I168">
        <f t="shared" si="20"/>
        <v>3</v>
      </c>
      <c r="J168">
        <f t="shared" si="21"/>
        <v>3</v>
      </c>
      <c r="K168">
        <f t="shared" si="16"/>
        <v>1.5098036484771051</v>
      </c>
      <c r="L168">
        <f t="shared" si="17"/>
        <v>1.6817928305074288</v>
      </c>
      <c r="M168">
        <f t="shared" si="22"/>
        <v>1.5098036484771051</v>
      </c>
      <c r="N168">
        <f t="shared" si="23"/>
        <v>1.6817928305074288</v>
      </c>
      <c r="O168">
        <f>VLOOKUP(A168,site_data_desc!$A$2:$M$380,3,0)</f>
        <v>0</v>
      </c>
      <c r="P168">
        <f>VLOOKUP(A168,site_data_desc!$A$2:$M$380,4,0)</f>
        <v>0.35255899000000002</v>
      </c>
      <c r="Q168">
        <f>VLOOKUP(A168,site_data_desc!$A$2:$M$380,5,0)</f>
        <v>184.40601000000001</v>
      </c>
      <c r="R168">
        <f>VLOOKUP(A168,site_data_desc!$A$2:$M$380,6,0)</f>
        <v>126.18899999999999</v>
      </c>
      <c r="S168">
        <f>VLOOKUP(A168,site_data_desc!$A$2:$M$380,7,0)</f>
        <v>1</v>
      </c>
      <c r="T168">
        <f>VLOOKUP(A168,site_data_desc!$A$2:$M$380,8,0)</f>
        <v>1.333E-2</v>
      </c>
      <c r="U168">
        <f>VLOOKUP(A168,site_data_desc!$A$2:$M$380,9,0)</f>
        <v>6.0000000000000001E-3</v>
      </c>
      <c r="V168">
        <f>VLOOKUP(A168,site_data_desc!$A$2:$M$380,10,0)</f>
        <v>1</v>
      </c>
      <c r="W168">
        <f>VLOOKUP(A168,site_data_desc!$A$2:$M$380,11,0)</f>
        <v>0</v>
      </c>
      <c r="X168">
        <f>VLOOKUP(A168,site_data_desc!$A$2:$M$380,12,0)</f>
        <v>0</v>
      </c>
      <c r="Y168">
        <f>VLOOKUP(A168,site_data_desc!$A$2:$M$380,13,0)</f>
        <v>0</v>
      </c>
    </row>
    <row r="169" spans="1:25" x14ac:dyDescent="0.3">
      <c r="A169" t="s">
        <v>168</v>
      </c>
      <c r="B169" s="1">
        <f>VLOOKUP(A169,welfare_data!$A$1:$C$379,2,0)</f>
        <v>2000220.283023</v>
      </c>
      <c r="C169" s="1">
        <f>VLOOKUP(A169,welfare_data!$A$1:$C$379,3,0)</f>
        <v>2626292.523333</v>
      </c>
      <c r="D169" t="s">
        <v>374</v>
      </c>
      <c r="E169">
        <v>20.018000000000001</v>
      </c>
      <c r="F169">
        <v>60.247999999999898</v>
      </c>
      <c r="G169" t="str">
        <f t="shared" si="18"/>
        <v>1,000,000 - 3,000,000</v>
      </c>
      <c r="H169" t="str">
        <f t="shared" si="19"/>
        <v>1,000,000 - 3,000,000</v>
      </c>
      <c r="I169">
        <f t="shared" si="20"/>
        <v>2</v>
      </c>
      <c r="J169">
        <f t="shared" si="21"/>
        <v>2</v>
      </c>
      <c r="K169">
        <f t="shared" si="16"/>
        <v>1.3160740129524926</v>
      </c>
      <c r="L169">
        <f t="shared" si="17"/>
        <v>1.4142135623730949</v>
      </c>
      <c r="M169">
        <f t="shared" si="22"/>
        <v>1.3160740129524926</v>
      </c>
      <c r="N169">
        <f t="shared" si="23"/>
        <v>1.4142135623730949</v>
      </c>
      <c r="O169">
        <f>VLOOKUP(A169,site_data_desc!$A$2:$M$380,3,0)</f>
        <v>0</v>
      </c>
      <c r="P169">
        <f>VLOOKUP(A169,site_data_desc!$A$2:$M$380,4,0)</f>
        <v>5.1181899999999995E-2</v>
      </c>
      <c r="Q169">
        <f>VLOOKUP(A169,site_data_desc!$A$2:$M$380,5,0)</f>
        <v>41.643298999999999</v>
      </c>
      <c r="R169">
        <f>VLOOKUP(A169,site_data_desc!$A$2:$M$380,6,0)</f>
        <v>25.436599999999999</v>
      </c>
      <c r="S169">
        <f>VLOOKUP(A169,site_data_desc!$A$2:$M$380,7,0)</f>
        <v>1</v>
      </c>
      <c r="T169">
        <f>VLOOKUP(A169,site_data_desc!$A$2:$M$380,8,0)</f>
        <v>0.01</v>
      </c>
      <c r="U169">
        <f>VLOOKUP(A169,site_data_desc!$A$2:$M$380,9,0)</f>
        <v>1.2500000000000001E-2</v>
      </c>
      <c r="V169">
        <f>VLOOKUP(A169,site_data_desc!$A$2:$M$380,10,0)</f>
        <v>1</v>
      </c>
      <c r="W169">
        <f>VLOOKUP(A169,site_data_desc!$A$2:$M$380,11,0)</f>
        <v>0</v>
      </c>
      <c r="X169">
        <f>VLOOKUP(A169,site_data_desc!$A$2:$M$380,12,0)</f>
        <v>0</v>
      </c>
      <c r="Y169">
        <f>VLOOKUP(A169,site_data_desc!$A$2:$M$380,13,0)</f>
        <v>0</v>
      </c>
    </row>
    <row r="170" spans="1:25" x14ac:dyDescent="0.3">
      <c r="A170" t="s">
        <v>132</v>
      </c>
      <c r="B170" s="1">
        <f>VLOOKUP(A170,welfare_data!$A$1:$C$379,2,0)</f>
        <v>1386495.8221160001</v>
      </c>
      <c r="C170" s="1">
        <f>VLOOKUP(A170,welfare_data!$A$1:$C$379,3,0)</f>
        <v>1720576.7643309999</v>
      </c>
      <c r="D170" t="s">
        <v>374</v>
      </c>
      <c r="E170">
        <v>23.257000000000001</v>
      </c>
      <c r="F170">
        <v>59.898000000000003</v>
      </c>
      <c r="G170" t="str">
        <f t="shared" si="18"/>
        <v>1,000,000 - 3,000,000</v>
      </c>
      <c r="H170" t="str">
        <f t="shared" si="19"/>
        <v>1,000,000 - 3,000,000</v>
      </c>
      <c r="I170">
        <f t="shared" si="20"/>
        <v>2</v>
      </c>
      <c r="J170">
        <f t="shared" si="21"/>
        <v>2</v>
      </c>
      <c r="K170">
        <f t="shared" si="16"/>
        <v>1.3160740129524926</v>
      </c>
      <c r="L170">
        <f t="shared" si="17"/>
        <v>1.4142135623730949</v>
      </c>
      <c r="M170">
        <f t="shared" si="22"/>
        <v>1.3160740129524926</v>
      </c>
      <c r="N170">
        <f t="shared" si="23"/>
        <v>1.4142135623730949</v>
      </c>
      <c r="O170">
        <f>VLOOKUP(A170,site_data_desc!$A$2:$M$380,3,0)</f>
        <v>0</v>
      </c>
      <c r="P170">
        <f>VLOOKUP(A170,site_data_desc!$A$2:$M$380,4,0)</f>
        <v>0.130106</v>
      </c>
      <c r="Q170">
        <f>VLOOKUP(A170,site_data_desc!$A$2:$M$380,5,0)</f>
        <v>56.429797999999998</v>
      </c>
      <c r="R170">
        <f>VLOOKUP(A170,site_data_desc!$A$2:$M$380,6,0)</f>
        <v>27.864799999999999</v>
      </c>
      <c r="S170">
        <f>VLOOKUP(A170,site_data_desc!$A$2:$M$380,7,0)</f>
        <v>1</v>
      </c>
      <c r="T170">
        <f>VLOOKUP(A170,site_data_desc!$A$2:$M$380,8,0)</f>
        <v>1.0500000000000001E-2</v>
      </c>
      <c r="U170">
        <f>VLOOKUP(A170,site_data_desc!$A$2:$M$380,9,0)</f>
        <v>2.2499999999999999E-2</v>
      </c>
      <c r="V170">
        <f>VLOOKUP(A170,site_data_desc!$A$2:$M$380,10,0)</f>
        <v>1</v>
      </c>
      <c r="W170">
        <f>VLOOKUP(A170,site_data_desc!$A$2:$M$380,11,0)</f>
        <v>0</v>
      </c>
      <c r="X170">
        <f>VLOOKUP(A170,site_data_desc!$A$2:$M$380,12,0)</f>
        <v>0</v>
      </c>
      <c r="Y170">
        <f>VLOOKUP(A170,site_data_desc!$A$2:$M$380,13,0)</f>
        <v>0</v>
      </c>
    </row>
    <row r="171" spans="1:25" x14ac:dyDescent="0.3">
      <c r="A171" t="s">
        <v>169</v>
      </c>
      <c r="B171" s="1">
        <f>VLOOKUP(A171,welfare_data!$A$1:$C$379,2,0)</f>
        <v>4921986.9241140001</v>
      </c>
      <c r="C171" s="1">
        <f>VLOOKUP(A171,welfare_data!$A$1:$C$379,3,0)</f>
        <v>6133061.4092979999</v>
      </c>
      <c r="D171" t="s">
        <v>374</v>
      </c>
      <c r="E171">
        <v>25.158999999999899</v>
      </c>
      <c r="F171">
        <v>60.201999999999899</v>
      </c>
      <c r="G171" t="str">
        <f t="shared" si="18"/>
        <v>3,000,000 - 10,000,000</v>
      </c>
      <c r="H171" t="str">
        <f t="shared" si="19"/>
        <v>3,000,000 - 10,000,000</v>
      </c>
      <c r="I171">
        <f t="shared" si="20"/>
        <v>3</v>
      </c>
      <c r="J171">
        <f t="shared" si="21"/>
        <v>3</v>
      </c>
      <c r="K171">
        <f t="shared" si="16"/>
        <v>1.5098036484771051</v>
      </c>
      <c r="L171">
        <f t="shared" si="17"/>
        <v>1.6817928305074288</v>
      </c>
      <c r="M171">
        <f t="shared" si="22"/>
        <v>1.5098036484771051</v>
      </c>
      <c r="N171">
        <f t="shared" si="23"/>
        <v>1.6817928305074288</v>
      </c>
      <c r="O171">
        <f>VLOOKUP(A171,site_data_desc!$A$2:$M$380,3,0)</f>
        <v>0</v>
      </c>
      <c r="P171">
        <f>VLOOKUP(A171,site_data_desc!$A$2:$M$380,4,0)</f>
        <v>0.81439398000000007</v>
      </c>
      <c r="Q171">
        <f>VLOOKUP(A171,site_data_desc!$A$2:$M$380,5,0)</f>
        <v>1453.13</v>
      </c>
      <c r="R171">
        <f>VLOOKUP(A171,site_data_desc!$A$2:$M$380,6,0)</f>
        <v>1215.5899999999999</v>
      </c>
      <c r="S171">
        <f>VLOOKUP(A171,site_data_desc!$A$2:$M$380,7,0)</f>
        <v>1</v>
      </c>
      <c r="T171">
        <f>VLOOKUP(A171,site_data_desc!$A$2:$M$380,8,0)</f>
        <v>1.2500000000000001E-2</v>
      </c>
      <c r="U171">
        <f>VLOOKUP(A171,site_data_desc!$A$2:$M$380,9,0)</f>
        <v>4.6699999999999997E-3</v>
      </c>
      <c r="V171">
        <f>VLOOKUP(A171,site_data_desc!$A$2:$M$380,10,0)</f>
        <v>1</v>
      </c>
      <c r="W171">
        <f>VLOOKUP(A171,site_data_desc!$A$2:$M$380,11,0)</f>
        <v>0</v>
      </c>
      <c r="X171">
        <f>VLOOKUP(A171,site_data_desc!$A$2:$M$380,12,0)</f>
        <v>0</v>
      </c>
      <c r="Y171">
        <f>VLOOKUP(A171,site_data_desc!$A$2:$M$380,13,0)</f>
        <v>0</v>
      </c>
    </row>
    <row r="172" spans="1:25" x14ac:dyDescent="0.3">
      <c r="A172" t="s">
        <v>170</v>
      </c>
      <c r="B172" s="1">
        <f>VLOOKUP(A172,welfare_data!$A$1:$C$379,2,0)</f>
        <v>5263726.8950089999</v>
      </c>
      <c r="C172" s="1">
        <f>VLOOKUP(A172,welfare_data!$A$1:$C$379,3,0)</f>
        <v>6551378.581545</v>
      </c>
      <c r="D172" t="s">
        <v>374</v>
      </c>
      <c r="E172">
        <v>26.948</v>
      </c>
      <c r="F172">
        <v>60.451000000000001</v>
      </c>
      <c r="G172" t="str">
        <f t="shared" si="18"/>
        <v>3,000,000 - 10,000,000</v>
      </c>
      <c r="H172" t="str">
        <f t="shared" si="19"/>
        <v>3,000,000 - 10,000,000</v>
      </c>
      <c r="I172">
        <f t="shared" si="20"/>
        <v>3</v>
      </c>
      <c r="J172">
        <f t="shared" si="21"/>
        <v>3</v>
      </c>
      <c r="K172">
        <f t="shared" si="16"/>
        <v>1.5098036484771051</v>
      </c>
      <c r="L172">
        <f t="shared" si="17"/>
        <v>1.6817928305074288</v>
      </c>
      <c r="M172">
        <f t="shared" si="22"/>
        <v>1.5098036484771051</v>
      </c>
      <c r="N172">
        <f t="shared" si="23"/>
        <v>1.6817928305074288</v>
      </c>
      <c r="O172">
        <f>VLOOKUP(A172,site_data_desc!$A$2:$M$380,3,0)</f>
        <v>0</v>
      </c>
      <c r="P172">
        <f>VLOOKUP(A172,site_data_desc!$A$2:$M$380,4,0)</f>
        <v>0.31070700000000001</v>
      </c>
      <c r="Q172">
        <f>VLOOKUP(A172,site_data_desc!$A$2:$M$380,5,0)</f>
        <v>296.43200999999999</v>
      </c>
      <c r="R172">
        <f>VLOOKUP(A172,site_data_desc!$A$2:$M$380,6,0)</f>
        <v>332.91699</v>
      </c>
      <c r="S172">
        <f>VLOOKUP(A172,site_data_desc!$A$2:$M$380,7,0)</f>
        <v>1</v>
      </c>
      <c r="T172">
        <f>VLOOKUP(A172,site_data_desc!$A$2:$M$380,8,0)</f>
        <v>1.9829999999999997E-2</v>
      </c>
      <c r="U172">
        <f>VLOOKUP(A172,site_data_desc!$A$2:$M$380,9,0)</f>
        <v>4.0000000000000001E-3</v>
      </c>
      <c r="V172">
        <f>VLOOKUP(A172,site_data_desc!$A$2:$M$380,10,0)</f>
        <v>1</v>
      </c>
      <c r="W172">
        <f>VLOOKUP(A172,site_data_desc!$A$2:$M$380,11,0)</f>
        <v>0</v>
      </c>
      <c r="X172">
        <f>VLOOKUP(A172,site_data_desc!$A$2:$M$380,12,0)</f>
        <v>0</v>
      </c>
      <c r="Y172">
        <f>VLOOKUP(A172,site_data_desc!$A$2:$M$380,13,0)</f>
        <v>0</v>
      </c>
    </row>
    <row r="173" spans="1:25" x14ac:dyDescent="0.3">
      <c r="A173" t="s">
        <v>171</v>
      </c>
      <c r="B173" s="1">
        <f>VLOOKUP(A173,welfare_data!$A$1:$C$379,2,0)</f>
        <v>1718615.9941809999</v>
      </c>
      <c r="C173" s="1">
        <f>VLOOKUP(A173,welfare_data!$A$1:$C$379,3,0)</f>
        <v>2180291.5845929999</v>
      </c>
      <c r="D173" t="s">
        <v>374</v>
      </c>
      <c r="E173">
        <v>23.113</v>
      </c>
      <c r="F173">
        <v>63.8569999999999</v>
      </c>
      <c r="G173" t="str">
        <f t="shared" si="18"/>
        <v>1,000,000 - 3,000,000</v>
      </c>
      <c r="H173" t="str">
        <f t="shared" si="19"/>
        <v>1,000,000 - 3,000,000</v>
      </c>
      <c r="I173">
        <f t="shared" si="20"/>
        <v>2</v>
      </c>
      <c r="J173">
        <f t="shared" si="21"/>
        <v>2</v>
      </c>
      <c r="K173">
        <f t="shared" si="16"/>
        <v>1.3160740129524926</v>
      </c>
      <c r="L173">
        <f t="shared" si="17"/>
        <v>1.4142135623730949</v>
      </c>
      <c r="M173">
        <f t="shared" si="22"/>
        <v>1.3160740129524926</v>
      </c>
      <c r="N173">
        <f t="shared" si="23"/>
        <v>1.4142135623730949</v>
      </c>
      <c r="O173">
        <f>VLOOKUP(A173,site_data_desc!$A$2:$M$380,3,0)</f>
        <v>0</v>
      </c>
      <c r="P173">
        <f>VLOOKUP(A173,site_data_desc!$A$2:$M$380,4,0)</f>
        <v>0.41159798999999997</v>
      </c>
      <c r="Q173">
        <f>VLOOKUP(A173,site_data_desc!$A$2:$M$380,5,0)</f>
        <v>273.95098999999999</v>
      </c>
      <c r="R173">
        <f>VLOOKUP(A173,site_data_desc!$A$2:$M$380,6,0)</f>
        <v>119.681</v>
      </c>
      <c r="S173">
        <f>VLOOKUP(A173,site_data_desc!$A$2:$M$380,7,0)</f>
        <v>1</v>
      </c>
      <c r="T173">
        <f>VLOOKUP(A173,site_data_desc!$A$2:$M$380,8,0)</f>
        <v>1.6E-2</v>
      </c>
      <c r="U173">
        <f>VLOOKUP(A173,site_data_desc!$A$2:$M$380,9,0)</f>
        <v>7.0000000000000001E-3</v>
      </c>
      <c r="V173">
        <f>VLOOKUP(A173,site_data_desc!$A$2:$M$380,10,0)</f>
        <v>1</v>
      </c>
      <c r="W173">
        <f>VLOOKUP(A173,site_data_desc!$A$2:$M$380,11,0)</f>
        <v>0</v>
      </c>
      <c r="X173">
        <f>VLOOKUP(A173,site_data_desc!$A$2:$M$380,12,0)</f>
        <v>0</v>
      </c>
      <c r="Y173">
        <f>VLOOKUP(A173,site_data_desc!$A$2:$M$380,13,0)</f>
        <v>0</v>
      </c>
    </row>
    <row r="174" spans="1:25" x14ac:dyDescent="0.3">
      <c r="A174" t="s">
        <v>172</v>
      </c>
      <c r="B174" s="1">
        <f>VLOOKUP(A174,welfare_data!$A$1:$C$379,2,0)</f>
        <v>894427.89635329996</v>
      </c>
      <c r="C174" s="1">
        <f>VLOOKUP(A174,welfare_data!$A$1:$C$379,3,0)</f>
        <v>1096868.5309369999</v>
      </c>
      <c r="D174" t="s">
        <v>374</v>
      </c>
      <c r="E174">
        <v>19.945</v>
      </c>
      <c r="F174">
        <v>60.107999999999898</v>
      </c>
      <c r="G174" t="str">
        <f t="shared" si="18"/>
        <v>&lt; 1 million</v>
      </c>
      <c r="H174" t="str">
        <f t="shared" si="19"/>
        <v>1,000,000 - 3,000,000</v>
      </c>
      <c r="I174">
        <f t="shared" si="20"/>
        <v>1</v>
      </c>
      <c r="J174">
        <f t="shared" si="21"/>
        <v>2</v>
      </c>
      <c r="K174">
        <f t="shared" si="16"/>
        <v>1.1472026904398771</v>
      </c>
      <c r="L174">
        <f t="shared" si="17"/>
        <v>1.189207115002721</v>
      </c>
      <c r="M174">
        <f t="shared" si="22"/>
        <v>1.3160740129524926</v>
      </c>
      <c r="N174">
        <f t="shared" si="23"/>
        <v>1.4142135623730949</v>
      </c>
      <c r="O174">
        <f>VLOOKUP(A174,site_data_desc!$A$2:$M$380,3,0)</f>
        <v>0</v>
      </c>
      <c r="P174">
        <f>VLOOKUP(A174,site_data_desc!$A$2:$M$380,4,0)</f>
        <v>0.21537199000000001</v>
      </c>
      <c r="Q174">
        <f>VLOOKUP(A174,site_data_desc!$A$2:$M$380,5,0)</f>
        <v>90.967101999999997</v>
      </c>
      <c r="R174">
        <f>VLOOKUP(A174,site_data_desc!$A$2:$M$380,6,0)</f>
        <v>47.681801</v>
      </c>
      <c r="S174">
        <f>VLOOKUP(A174,site_data_desc!$A$2:$M$380,7,0)</f>
        <v>1</v>
      </c>
      <c r="T174">
        <f>VLOOKUP(A174,site_data_desc!$A$2:$M$380,8,0)</f>
        <v>1.4999999999999999E-2</v>
      </c>
      <c r="U174">
        <f>VLOOKUP(A174,site_data_desc!$A$2:$M$380,9,0)</f>
        <v>0.01</v>
      </c>
      <c r="V174">
        <f>VLOOKUP(A174,site_data_desc!$A$2:$M$380,10,0)</f>
        <v>1</v>
      </c>
      <c r="W174">
        <f>VLOOKUP(A174,site_data_desc!$A$2:$M$380,11,0)</f>
        <v>0</v>
      </c>
      <c r="X174">
        <f>VLOOKUP(A174,site_data_desc!$A$2:$M$380,12,0)</f>
        <v>0</v>
      </c>
      <c r="Y174">
        <f>VLOOKUP(A174,site_data_desc!$A$2:$M$380,13,0)</f>
        <v>0</v>
      </c>
    </row>
    <row r="175" spans="1:25" x14ac:dyDescent="0.3">
      <c r="A175" t="s">
        <v>192</v>
      </c>
      <c r="B175" s="1">
        <f>VLOOKUP(A175,welfare_data!$A$1:$C$379,2,0)</f>
        <v>110093572.3818</v>
      </c>
      <c r="C175" s="1">
        <f>VLOOKUP(A175,welfare_data!$A$1:$C$379,3,0)</f>
        <v>153358076.009</v>
      </c>
      <c r="D175" t="s">
        <v>375</v>
      </c>
      <c r="E175">
        <v>12.768000000000001</v>
      </c>
      <c r="F175">
        <v>54.371000000000002</v>
      </c>
      <c r="G175" t="str">
        <f t="shared" si="18"/>
        <v>70,000,000 - 150,000,000</v>
      </c>
      <c r="H175" t="str">
        <f t="shared" si="19"/>
        <v>150,000,000 - 400,000,000</v>
      </c>
      <c r="I175">
        <f t="shared" si="20"/>
        <v>6</v>
      </c>
      <c r="J175">
        <f t="shared" si="21"/>
        <v>7</v>
      </c>
      <c r="K175">
        <f t="shared" si="16"/>
        <v>2.2795070569547784</v>
      </c>
      <c r="L175">
        <f t="shared" si="17"/>
        <v>2.8284271247461894</v>
      </c>
      <c r="M175">
        <f t="shared" si="22"/>
        <v>2.6150566286152079</v>
      </c>
      <c r="N175">
        <f t="shared" si="23"/>
        <v>3.3635856610148567</v>
      </c>
      <c r="O175">
        <f>VLOOKUP(A175,site_data_desc!$A$2:$M$380,3,0)</f>
        <v>0</v>
      </c>
      <c r="P175">
        <f>VLOOKUP(A175,site_data_desc!$A$2:$M$380,4,0)</f>
        <v>0.113758</v>
      </c>
      <c r="Q175">
        <f>VLOOKUP(A175,site_data_desc!$A$2:$M$380,5,0)</f>
        <v>107.961</v>
      </c>
      <c r="R175">
        <f>VLOOKUP(A175,site_data_desc!$A$2:$M$380,6,0)</f>
        <v>69.098099000000005</v>
      </c>
      <c r="S175">
        <f>VLOOKUP(A175,site_data_desc!$A$2:$M$380,7,0)</f>
        <v>2</v>
      </c>
      <c r="T175">
        <f>VLOOKUP(A175,site_data_desc!$A$2:$M$380,8,0)</f>
        <v>0.37639999999999996</v>
      </c>
      <c r="U175">
        <f>VLOOKUP(A175,site_data_desc!$A$2:$M$380,9,0)</f>
        <v>0.1258</v>
      </c>
      <c r="V175">
        <f>VLOOKUP(A175,site_data_desc!$A$2:$M$380,10,0)</f>
        <v>0</v>
      </c>
      <c r="W175">
        <f>VLOOKUP(A175,site_data_desc!$A$2:$M$380,11,0)</f>
        <v>1</v>
      </c>
      <c r="X175">
        <f>VLOOKUP(A175,site_data_desc!$A$2:$M$380,12,0)</f>
        <v>0</v>
      </c>
      <c r="Y175">
        <f>VLOOKUP(A175,site_data_desc!$A$2:$M$380,13,0)</f>
        <v>0</v>
      </c>
    </row>
    <row r="176" spans="1:25" x14ac:dyDescent="0.3">
      <c r="A176" t="s">
        <v>193</v>
      </c>
      <c r="B176" s="1">
        <f>VLOOKUP(A176,welfare_data!$A$1:$C$379,2,0)</f>
        <v>29689840.42348</v>
      </c>
      <c r="C176" s="1">
        <f>VLOOKUP(A176,welfare_data!$A$1:$C$379,3,0)</f>
        <v>19882921.515409999</v>
      </c>
      <c r="D176" t="s">
        <v>375</v>
      </c>
      <c r="E176">
        <v>12.57</v>
      </c>
      <c r="F176">
        <v>54.454000000000001</v>
      </c>
      <c r="G176" t="str">
        <f t="shared" si="18"/>
        <v>10,000,000 - 30,000,000</v>
      </c>
      <c r="H176" t="str">
        <f t="shared" si="19"/>
        <v>10,000,000 - 30,000,000</v>
      </c>
      <c r="I176">
        <f t="shared" si="20"/>
        <v>4</v>
      </c>
      <c r="J176">
        <f t="shared" si="21"/>
        <v>4</v>
      </c>
      <c r="K176">
        <f t="shared" si="16"/>
        <v>1.7320508075688776</v>
      </c>
      <c r="L176">
        <f t="shared" si="17"/>
        <v>1.9999999999999996</v>
      </c>
      <c r="M176">
        <f t="shared" si="22"/>
        <v>1.7320508075688776</v>
      </c>
      <c r="N176">
        <f t="shared" si="23"/>
        <v>1.9999999999999996</v>
      </c>
      <c r="O176">
        <f>VLOOKUP(A176,site_data_desc!$A$2:$M$380,3,0)</f>
        <v>1</v>
      </c>
      <c r="P176">
        <f>VLOOKUP(A176,site_data_desc!$A$2:$M$380,4,0)</f>
        <v>0.12295399999999999</v>
      </c>
      <c r="Q176">
        <f>VLOOKUP(A176,site_data_desc!$A$2:$M$380,5,0)</f>
        <v>54.2654</v>
      </c>
      <c r="R176">
        <f>VLOOKUP(A176,site_data_desc!$A$2:$M$380,6,0)</f>
        <v>90.327697999999998</v>
      </c>
      <c r="S176">
        <f>VLOOKUP(A176,site_data_desc!$A$2:$M$380,7,0)</f>
        <v>1</v>
      </c>
      <c r="T176">
        <f>VLOOKUP(A176,site_data_desc!$A$2:$M$380,8,0)</f>
        <v>2.0799999999999999E-2</v>
      </c>
      <c r="U176">
        <f>VLOOKUP(A176,site_data_desc!$A$2:$M$380,9,0)</f>
        <v>0.01</v>
      </c>
      <c r="V176">
        <f>VLOOKUP(A176,site_data_desc!$A$2:$M$380,10,0)</f>
        <v>1</v>
      </c>
      <c r="W176">
        <f>VLOOKUP(A176,site_data_desc!$A$2:$M$380,11,0)</f>
        <v>0</v>
      </c>
      <c r="X176">
        <f>VLOOKUP(A176,site_data_desc!$A$2:$M$380,12,0)</f>
        <v>0</v>
      </c>
      <c r="Y176">
        <f>VLOOKUP(A176,site_data_desc!$A$2:$M$380,13,0)</f>
        <v>0</v>
      </c>
    </row>
    <row r="177" spans="1:25" x14ac:dyDescent="0.3">
      <c r="A177" t="s">
        <v>194</v>
      </c>
      <c r="B177" s="1">
        <f>VLOOKUP(A177,welfare_data!$A$1:$C$379,2,0)</f>
        <v>12765749.464260001</v>
      </c>
      <c r="C177" s="1">
        <f>VLOOKUP(A177,welfare_data!$A$1:$C$379,3,0)</f>
        <v>17728761.194049999</v>
      </c>
      <c r="D177" t="s">
        <v>375</v>
      </c>
      <c r="E177">
        <v>12.462</v>
      </c>
      <c r="F177">
        <v>54.301000000000002</v>
      </c>
      <c r="G177" t="str">
        <f t="shared" si="18"/>
        <v>10,000,000 - 30,000,000</v>
      </c>
      <c r="H177" t="str">
        <f t="shared" si="19"/>
        <v>10,000,000 - 30,000,000</v>
      </c>
      <c r="I177">
        <f t="shared" si="20"/>
        <v>4</v>
      </c>
      <c r="J177">
        <f t="shared" si="21"/>
        <v>4</v>
      </c>
      <c r="K177">
        <f t="shared" si="16"/>
        <v>1.7320508075688776</v>
      </c>
      <c r="L177">
        <f t="shared" si="17"/>
        <v>1.9999999999999996</v>
      </c>
      <c r="M177">
        <f t="shared" si="22"/>
        <v>1.7320508075688776</v>
      </c>
      <c r="N177">
        <f t="shared" si="23"/>
        <v>1.9999999999999996</v>
      </c>
      <c r="O177">
        <f>VLOOKUP(A177,site_data_desc!$A$2:$M$380,3,0)</f>
        <v>0</v>
      </c>
      <c r="P177">
        <f>VLOOKUP(A177,site_data_desc!$A$2:$M$380,4,0)</f>
        <v>3.9402E-2</v>
      </c>
      <c r="Q177">
        <f>VLOOKUP(A177,site_data_desc!$A$2:$M$380,5,0)</f>
        <v>75.281097000000003</v>
      </c>
      <c r="R177">
        <f>VLOOKUP(A177,site_data_desc!$A$2:$M$380,6,0)</f>
        <v>97.072997999999998</v>
      </c>
      <c r="S177">
        <f>VLOOKUP(A177,site_data_desc!$A$2:$M$380,7,0)</f>
        <v>1</v>
      </c>
      <c r="T177">
        <f>VLOOKUP(A177,site_data_desc!$A$2:$M$380,8,0)</f>
        <v>0.03</v>
      </c>
      <c r="U177">
        <f>VLOOKUP(A177,site_data_desc!$A$2:$M$380,9,0)</f>
        <v>0.01</v>
      </c>
      <c r="V177">
        <f>VLOOKUP(A177,site_data_desc!$A$2:$M$380,10,0)</f>
        <v>1</v>
      </c>
      <c r="W177">
        <f>VLOOKUP(A177,site_data_desc!$A$2:$M$380,11,0)</f>
        <v>0</v>
      </c>
      <c r="X177">
        <f>VLOOKUP(A177,site_data_desc!$A$2:$M$380,12,0)</f>
        <v>0</v>
      </c>
      <c r="Y177">
        <f>VLOOKUP(A177,site_data_desc!$A$2:$M$380,13,0)</f>
        <v>0</v>
      </c>
    </row>
    <row r="178" spans="1:25" x14ac:dyDescent="0.3">
      <c r="A178" t="s">
        <v>173</v>
      </c>
      <c r="B178" s="1">
        <f>VLOOKUP(A178,welfare_data!$A$1:$C$379,2,0)</f>
        <v>16549911.721659999</v>
      </c>
      <c r="C178" s="1">
        <f>VLOOKUP(A178,welfare_data!$A$1:$C$379,3,0)</f>
        <v>22979617.935090002</v>
      </c>
      <c r="D178" t="s">
        <v>375</v>
      </c>
      <c r="E178">
        <v>12.311</v>
      </c>
      <c r="F178">
        <v>54.283999999999899</v>
      </c>
      <c r="G178" t="str">
        <f t="shared" si="18"/>
        <v>10,000,000 - 30,000,000</v>
      </c>
      <c r="H178" t="str">
        <f t="shared" si="19"/>
        <v>10,000,000 - 30,000,000</v>
      </c>
      <c r="I178">
        <f t="shared" si="20"/>
        <v>4</v>
      </c>
      <c r="J178">
        <f t="shared" si="21"/>
        <v>4</v>
      </c>
      <c r="K178">
        <f t="shared" si="16"/>
        <v>1.7320508075688776</v>
      </c>
      <c r="L178">
        <f t="shared" si="17"/>
        <v>1.9999999999999996</v>
      </c>
      <c r="M178">
        <f t="shared" si="22"/>
        <v>1.7320508075688776</v>
      </c>
      <c r="N178">
        <f t="shared" si="23"/>
        <v>1.9999999999999996</v>
      </c>
      <c r="O178">
        <f>VLOOKUP(A178,site_data_desc!$A$2:$M$380,3,0)</f>
        <v>0</v>
      </c>
      <c r="P178">
        <f>VLOOKUP(A178,site_data_desc!$A$2:$M$380,4,0)</f>
        <v>7.0509597999999993E-2</v>
      </c>
      <c r="Q178">
        <f>VLOOKUP(A178,site_data_desc!$A$2:$M$380,5,0)</f>
        <v>80.553496999999993</v>
      </c>
      <c r="R178">
        <f>VLOOKUP(A178,site_data_desc!$A$2:$M$380,6,0)</f>
        <v>84.175697</v>
      </c>
      <c r="S178">
        <f>VLOOKUP(A178,site_data_desc!$A$2:$M$380,7,0)</f>
        <v>1</v>
      </c>
      <c r="T178">
        <f>VLOOKUP(A178,site_data_desc!$A$2:$M$380,8,0)</f>
        <v>0.1268</v>
      </c>
      <c r="U178">
        <f>VLOOKUP(A178,site_data_desc!$A$2:$M$380,9,0)</f>
        <v>2.7600000000000003E-2</v>
      </c>
      <c r="V178">
        <f>VLOOKUP(A178,site_data_desc!$A$2:$M$380,10,0)</f>
        <v>1</v>
      </c>
      <c r="W178">
        <f>VLOOKUP(A178,site_data_desc!$A$2:$M$380,11,0)</f>
        <v>0</v>
      </c>
      <c r="X178">
        <f>VLOOKUP(A178,site_data_desc!$A$2:$M$380,12,0)</f>
        <v>0</v>
      </c>
      <c r="Y178">
        <f>VLOOKUP(A178,site_data_desc!$A$2:$M$380,13,0)</f>
        <v>0</v>
      </c>
    </row>
    <row r="179" spans="1:25" x14ac:dyDescent="0.3">
      <c r="A179" t="s">
        <v>190</v>
      </c>
      <c r="B179" s="1">
        <f>VLOOKUP(A179,welfare_data!$A$1:$C$379,2,0)</f>
        <v>29658684.82674</v>
      </c>
      <c r="C179" s="1">
        <f>VLOOKUP(A179,welfare_data!$A$1:$C$379,3,0)</f>
        <v>19848546.686760001</v>
      </c>
      <c r="D179" t="s">
        <v>375</v>
      </c>
      <c r="E179">
        <v>12.243</v>
      </c>
      <c r="F179">
        <v>54.259999999999899</v>
      </c>
      <c r="G179" t="str">
        <f t="shared" si="18"/>
        <v>10,000,000 - 30,000,000</v>
      </c>
      <c r="H179" t="str">
        <f t="shared" si="19"/>
        <v>10,000,000 - 30,000,000</v>
      </c>
      <c r="I179">
        <f t="shared" si="20"/>
        <v>4</v>
      </c>
      <c r="J179">
        <f t="shared" si="21"/>
        <v>4</v>
      </c>
      <c r="K179">
        <f t="shared" si="16"/>
        <v>1.7320508075688776</v>
      </c>
      <c r="L179">
        <f t="shared" si="17"/>
        <v>1.9999999999999996</v>
      </c>
      <c r="M179">
        <f t="shared" si="22"/>
        <v>1.7320508075688776</v>
      </c>
      <c r="N179">
        <f t="shared" si="23"/>
        <v>1.9999999999999996</v>
      </c>
      <c r="O179">
        <f>VLOOKUP(A179,site_data_desc!$A$2:$M$380,3,0)</f>
        <v>1</v>
      </c>
      <c r="P179">
        <f>VLOOKUP(A179,site_data_desc!$A$2:$M$380,4,0)</f>
        <v>9.971469899999999E-2</v>
      </c>
      <c r="Q179">
        <f>VLOOKUP(A179,site_data_desc!$A$2:$M$380,5,0)</f>
        <v>30.361401000000001</v>
      </c>
      <c r="R179">
        <f>VLOOKUP(A179,site_data_desc!$A$2:$M$380,6,0)</f>
        <v>67.502502000000007</v>
      </c>
      <c r="S179">
        <f>VLOOKUP(A179,site_data_desc!$A$2:$M$380,7,0)</f>
        <v>1</v>
      </c>
      <c r="T179">
        <f>VLOOKUP(A179,site_data_desc!$A$2:$M$380,8,0)</f>
        <v>1.6800000000000002E-2</v>
      </c>
      <c r="U179">
        <f>VLOOKUP(A179,site_data_desc!$A$2:$M$380,9,0)</f>
        <v>1.24E-2</v>
      </c>
      <c r="V179">
        <f>VLOOKUP(A179,site_data_desc!$A$2:$M$380,10,0)</f>
        <v>1</v>
      </c>
      <c r="W179">
        <f>VLOOKUP(A179,site_data_desc!$A$2:$M$380,11,0)</f>
        <v>0</v>
      </c>
      <c r="X179">
        <f>VLOOKUP(A179,site_data_desc!$A$2:$M$380,12,0)</f>
        <v>0</v>
      </c>
      <c r="Y179">
        <f>VLOOKUP(A179,site_data_desc!$A$2:$M$380,13,0)</f>
        <v>0</v>
      </c>
    </row>
    <row r="180" spans="1:25" x14ac:dyDescent="0.3">
      <c r="A180" t="s">
        <v>186</v>
      </c>
      <c r="B180" s="1">
        <f>VLOOKUP(A180,welfare_data!$A$1:$C$379,2,0)</f>
        <v>445649013.26380002</v>
      </c>
      <c r="C180" s="1">
        <f>VLOOKUP(A180,welfare_data!$A$1:$C$379,3,0)</f>
        <v>624330671.78209996</v>
      </c>
      <c r="D180" t="s">
        <v>375</v>
      </c>
      <c r="E180">
        <v>12.1519999999999</v>
      </c>
      <c r="F180">
        <v>54.203000000000003</v>
      </c>
      <c r="G180" t="str">
        <f t="shared" si="18"/>
        <v>&gt; 400 million</v>
      </c>
      <c r="H180" t="str">
        <f t="shared" si="19"/>
        <v>&gt; 400 million</v>
      </c>
      <c r="I180">
        <f t="shared" si="20"/>
        <v>8</v>
      </c>
      <c r="J180">
        <f t="shared" si="21"/>
        <v>8</v>
      </c>
      <c r="K180">
        <f t="shared" si="16"/>
        <v>3.0000000000000013</v>
      </c>
      <c r="L180">
        <f t="shared" si="17"/>
        <v>3.9999999999999982</v>
      </c>
      <c r="M180">
        <f t="shared" si="22"/>
        <v>3.0000000000000013</v>
      </c>
      <c r="N180">
        <f t="shared" si="23"/>
        <v>3.9999999999999982</v>
      </c>
      <c r="O180">
        <f>VLOOKUP(A180,site_data_desc!$A$2:$M$380,3,0)</f>
        <v>0</v>
      </c>
      <c r="P180">
        <f>VLOOKUP(A180,site_data_desc!$A$2:$M$380,4,0)</f>
        <v>2.85277E-2</v>
      </c>
      <c r="Q180">
        <f>VLOOKUP(A180,site_data_desc!$A$2:$M$380,5,0)</f>
        <v>193.43799999999999</v>
      </c>
      <c r="R180">
        <f>VLOOKUP(A180,site_data_desc!$A$2:$M$380,6,0)</f>
        <v>272.10300000000001</v>
      </c>
      <c r="S180">
        <f>VLOOKUP(A180,site_data_desc!$A$2:$M$380,7,0)</f>
        <v>1</v>
      </c>
      <c r="T180">
        <f>VLOOKUP(A180,site_data_desc!$A$2:$M$380,8,0)</f>
        <v>2.3280000000000002E-2</v>
      </c>
      <c r="U180">
        <f>VLOOKUP(A180,site_data_desc!$A$2:$M$380,9,0)</f>
        <v>1.0710000000000001E-2</v>
      </c>
      <c r="V180">
        <f>VLOOKUP(A180,site_data_desc!$A$2:$M$380,10,0)</f>
        <v>1</v>
      </c>
      <c r="W180">
        <f>VLOOKUP(A180,site_data_desc!$A$2:$M$380,11,0)</f>
        <v>0</v>
      </c>
      <c r="X180">
        <f>VLOOKUP(A180,site_data_desc!$A$2:$M$380,12,0)</f>
        <v>0</v>
      </c>
      <c r="Y180">
        <f>VLOOKUP(A180,site_data_desc!$A$2:$M$380,13,0)</f>
        <v>0</v>
      </c>
    </row>
    <row r="181" spans="1:25" x14ac:dyDescent="0.3">
      <c r="A181" t="s">
        <v>187</v>
      </c>
      <c r="B181" s="1">
        <f>VLOOKUP(A181,welfare_data!$A$1:$C$379,2,0)</f>
        <v>241592002.4287</v>
      </c>
      <c r="C181" s="1">
        <f>VLOOKUP(A181,welfare_data!$A$1:$C$379,3,0)</f>
        <v>159675460.62439999</v>
      </c>
      <c r="D181" t="s">
        <v>375</v>
      </c>
      <c r="E181">
        <v>12.076000000000001</v>
      </c>
      <c r="F181">
        <v>54.18</v>
      </c>
      <c r="G181" t="str">
        <f t="shared" si="18"/>
        <v>150,000,000 - 400,000,000</v>
      </c>
      <c r="H181" t="str">
        <f t="shared" si="19"/>
        <v>150,000,000 - 400,000,000</v>
      </c>
      <c r="I181">
        <f t="shared" si="20"/>
        <v>7</v>
      </c>
      <c r="J181">
        <f t="shared" si="21"/>
        <v>7</v>
      </c>
      <c r="K181">
        <f t="shared" si="16"/>
        <v>2.6150566286152079</v>
      </c>
      <c r="L181">
        <f t="shared" si="17"/>
        <v>3.3635856610148567</v>
      </c>
      <c r="M181">
        <f t="shared" si="22"/>
        <v>2.6150566286152079</v>
      </c>
      <c r="N181">
        <f t="shared" si="23"/>
        <v>3.3635856610148567</v>
      </c>
      <c r="O181">
        <f>VLOOKUP(A181,site_data_desc!$A$2:$M$380,3,0)</f>
        <v>1</v>
      </c>
      <c r="P181">
        <f>VLOOKUP(A181,site_data_desc!$A$2:$M$380,4,0)</f>
        <v>1.6556</v>
      </c>
      <c r="Q181">
        <f>VLOOKUP(A181,site_data_desc!$A$2:$M$380,5,0)</f>
        <v>819.97997999999995</v>
      </c>
      <c r="R181">
        <f>VLOOKUP(A181,site_data_desc!$A$2:$M$380,6,0)</f>
        <v>706.44897000000003</v>
      </c>
      <c r="S181">
        <f>VLOOKUP(A181,site_data_desc!$A$2:$M$380,7,0)</f>
        <v>2</v>
      </c>
      <c r="T181">
        <f>VLOOKUP(A181,site_data_desc!$A$2:$M$380,8,0)</f>
        <v>6.5750000000000003E-2</v>
      </c>
      <c r="U181">
        <f>VLOOKUP(A181,site_data_desc!$A$2:$M$380,9,0)</f>
        <v>1.337E-2</v>
      </c>
      <c r="V181">
        <f>VLOOKUP(A181,site_data_desc!$A$2:$M$380,10,0)</f>
        <v>0</v>
      </c>
      <c r="W181">
        <f>VLOOKUP(A181,site_data_desc!$A$2:$M$380,11,0)</f>
        <v>1</v>
      </c>
      <c r="X181">
        <f>VLOOKUP(A181,site_data_desc!$A$2:$M$380,12,0)</f>
        <v>0</v>
      </c>
      <c r="Y181">
        <f>VLOOKUP(A181,site_data_desc!$A$2:$M$380,13,0)</f>
        <v>0</v>
      </c>
    </row>
    <row r="182" spans="1:25" x14ac:dyDescent="0.3">
      <c r="A182" t="s">
        <v>174</v>
      </c>
      <c r="B182" s="1">
        <f>VLOOKUP(A182,welfare_data!$A$1:$C$379,2,0)</f>
        <v>63583090.109209999</v>
      </c>
      <c r="C182" s="1">
        <f>VLOOKUP(A182,welfare_data!$A$1:$C$379,3,0)</f>
        <v>42042468.60413</v>
      </c>
      <c r="D182" t="s">
        <v>375</v>
      </c>
      <c r="E182">
        <v>11.7739999999999</v>
      </c>
      <c r="F182">
        <v>54.151000000000003</v>
      </c>
      <c r="G182" t="str">
        <f t="shared" si="18"/>
        <v>30,000,000 - 70,000,000</v>
      </c>
      <c r="H182" t="str">
        <f t="shared" si="19"/>
        <v>30,000,000 - 70,000,000</v>
      </c>
      <c r="I182">
        <f t="shared" si="20"/>
        <v>5</v>
      </c>
      <c r="J182">
        <f t="shared" si="21"/>
        <v>5</v>
      </c>
      <c r="K182">
        <f t="shared" si="16"/>
        <v>1.9870133464215782</v>
      </c>
      <c r="L182">
        <f t="shared" si="17"/>
        <v>2.3784142300054416</v>
      </c>
      <c r="M182">
        <f t="shared" si="22"/>
        <v>1.9870133464215782</v>
      </c>
      <c r="N182">
        <f t="shared" si="23"/>
        <v>2.3784142300054416</v>
      </c>
      <c r="O182">
        <f>VLOOKUP(A182,site_data_desc!$A$2:$M$380,3,0)</f>
        <v>1</v>
      </c>
      <c r="P182">
        <f>VLOOKUP(A182,site_data_desc!$A$2:$M$380,4,0)</f>
        <v>0.25176999999999999</v>
      </c>
      <c r="Q182">
        <f>VLOOKUP(A182,site_data_desc!$A$2:$M$380,5,0)</f>
        <v>125.571</v>
      </c>
      <c r="R182">
        <f>VLOOKUP(A182,site_data_desc!$A$2:$M$380,6,0)</f>
        <v>112.968</v>
      </c>
      <c r="S182">
        <f>VLOOKUP(A182,site_data_desc!$A$2:$M$380,7,0)</f>
        <v>1</v>
      </c>
      <c r="T182">
        <f>VLOOKUP(A182,site_data_desc!$A$2:$M$380,8,0)</f>
        <v>2.5600000000000001E-2</v>
      </c>
      <c r="U182">
        <f>VLOOKUP(A182,site_data_desc!$A$2:$M$380,9,0)</f>
        <v>0.01</v>
      </c>
      <c r="V182">
        <f>VLOOKUP(A182,site_data_desc!$A$2:$M$380,10,0)</f>
        <v>1</v>
      </c>
      <c r="W182">
        <f>VLOOKUP(A182,site_data_desc!$A$2:$M$380,11,0)</f>
        <v>0</v>
      </c>
      <c r="X182">
        <f>VLOOKUP(A182,site_data_desc!$A$2:$M$380,12,0)</f>
        <v>0</v>
      </c>
      <c r="Y182">
        <f>VLOOKUP(A182,site_data_desc!$A$2:$M$380,13,0)</f>
        <v>0</v>
      </c>
    </row>
    <row r="183" spans="1:25" x14ac:dyDescent="0.3">
      <c r="A183" t="s">
        <v>191</v>
      </c>
      <c r="B183" s="1">
        <f>VLOOKUP(A183,welfare_data!$A$1:$C$379,2,0)</f>
        <v>17061872.817529999</v>
      </c>
      <c r="C183" s="1">
        <f>VLOOKUP(A183,welfare_data!$A$1:$C$379,3,0)</f>
        <v>23333413.7533</v>
      </c>
      <c r="D183" t="s">
        <v>375</v>
      </c>
      <c r="E183">
        <v>11.5749999999999</v>
      </c>
      <c r="F183">
        <v>54.033999999999899</v>
      </c>
      <c r="G183" t="str">
        <f t="shared" si="18"/>
        <v>10,000,000 - 30,000,000</v>
      </c>
      <c r="H183" t="str">
        <f t="shared" si="19"/>
        <v>10,000,000 - 30,000,000</v>
      </c>
      <c r="I183">
        <f t="shared" si="20"/>
        <v>4</v>
      </c>
      <c r="J183">
        <f t="shared" si="21"/>
        <v>4</v>
      </c>
      <c r="K183">
        <f t="shared" si="16"/>
        <v>1.7320508075688776</v>
      </c>
      <c r="L183">
        <f t="shared" si="17"/>
        <v>1.9999999999999996</v>
      </c>
      <c r="M183">
        <f t="shared" si="22"/>
        <v>1.7320508075688776</v>
      </c>
      <c r="N183">
        <f t="shared" si="23"/>
        <v>1.9999999999999996</v>
      </c>
      <c r="O183">
        <f>VLOOKUP(A183,site_data_desc!$A$2:$M$380,3,0)</f>
        <v>0</v>
      </c>
      <c r="P183">
        <f>VLOOKUP(A183,site_data_desc!$A$2:$M$380,4,0)</f>
        <v>3.4260101000000001E-2</v>
      </c>
      <c r="Q183">
        <f>VLOOKUP(A183,site_data_desc!$A$2:$M$380,5,0)</f>
        <v>41.787899000000003</v>
      </c>
      <c r="R183">
        <f>VLOOKUP(A183,site_data_desc!$A$2:$M$380,6,0)</f>
        <v>73.860198999999994</v>
      </c>
      <c r="S183">
        <f>VLOOKUP(A183,site_data_desc!$A$2:$M$380,7,0)</f>
        <v>1</v>
      </c>
      <c r="T183">
        <f>VLOOKUP(A183,site_data_desc!$A$2:$M$380,8,0)</f>
        <v>0.112</v>
      </c>
      <c r="U183">
        <f>VLOOKUP(A183,site_data_desc!$A$2:$M$380,9,0)</f>
        <v>1.6399999999999998E-2</v>
      </c>
      <c r="V183">
        <f>VLOOKUP(A183,site_data_desc!$A$2:$M$380,10,0)</f>
        <v>1</v>
      </c>
      <c r="W183">
        <f>VLOOKUP(A183,site_data_desc!$A$2:$M$380,11,0)</f>
        <v>0</v>
      </c>
      <c r="X183">
        <f>VLOOKUP(A183,site_data_desc!$A$2:$M$380,12,0)</f>
        <v>0</v>
      </c>
      <c r="Y183">
        <f>VLOOKUP(A183,site_data_desc!$A$2:$M$380,13,0)</f>
        <v>0</v>
      </c>
    </row>
    <row r="184" spans="1:25" x14ac:dyDescent="0.3">
      <c r="A184" t="s">
        <v>175</v>
      </c>
      <c r="B184" s="1">
        <f>VLOOKUP(A184,welfare_data!$A$1:$C$379,2,0)</f>
        <v>51089916.098760001</v>
      </c>
      <c r="C184" s="1">
        <f>VLOOKUP(A184,welfare_data!$A$1:$C$379,3,0)</f>
        <v>33876935.689929999</v>
      </c>
      <c r="D184" t="s">
        <v>375</v>
      </c>
      <c r="E184">
        <v>11.837</v>
      </c>
      <c r="F184">
        <v>54.145000000000003</v>
      </c>
      <c r="G184" t="str">
        <f t="shared" si="18"/>
        <v>30,000,000 - 70,000,000</v>
      </c>
      <c r="H184" t="str">
        <f t="shared" si="19"/>
        <v>30,000,000 - 70,000,000</v>
      </c>
      <c r="I184">
        <f t="shared" si="20"/>
        <v>5</v>
      </c>
      <c r="J184">
        <f t="shared" si="21"/>
        <v>5</v>
      </c>
      <c r="K184">
        <f t="shared" si="16"/>
        <v>1.9870133464215782</v>
      </c>
      <c r="L184">
        <f t="shared" si="17"/>
        <v>2.3784142300054416</v>
      </c>
      <c r="M184">
        <f t="shared" si="22"/>
        <v>1.9870133464215782</v>
      </c>
      <c r="N184">
        <f t="shared" si="23"/>
        <v>2.3784142300054416</v>
      </c>
      <c r="O184">
        <f>VLOOKUP(A184,site_data_desc!$A$2:$M$380,3,0)</f>
        <v>1</v>
      </c>
      <c r="P184">
        <f>VLOOKUP(A184,site_data_desc!$A$2:$M$380,4,0)</f>
        <v>8.4329498000000003E-2</v>
      </c>
      <c r="Q184">
        <f>VLOOKUP(A184,site_data_desc!$A$2:$M$380,5,0)</f>
        <v>111.485</v>
      </c>
      <c r="R184">
        <f>VLOOKUP(A184,site_data_desc!$A$2:$M$380,6,0)</f>
        <v>137.64599999999999</v>
      </c>
      <c r="S184">
        <f>VLOOKUP(A184,site_data_desc!$A$2:$M$380,7,0)</f>
        <v>1</v>
      </c>
      <c r="T184">
        <f>VLOOKUP(A184,site_data_desc!$A$2:$M$380,8,0)</f>
        <v>0.03</v>
      </c>
      <c r="U184">
        <f>VLOOKUP(A184,site_data_desc!$A$2:$M$380,9,0)</f>
        <v>1.24E-2</v>
      </c>
      <c r="V184">
        <f>VLOOKUP(A184,site_data_desc!$A$2:$M$380,10,0)</f>
        <v>1</v>
      </c>
      <c r="W184">
        <f>VLOOKUP(A184,site_data_desc!$A$2:$M$380,11,0)</f>
        <v>0</v>
      </c>
      <c r="X184">
        <f>VLOOKUP(A184,site_data_desc!$A$2:$M$380,12,0)</f>
        <v>0</v>
      </c>
      <c r="Y184">
        <f>VLOOKUP(A184,site_data_desc!$A$2:$M$380,13,0)</f>
        <v>0</v>
      </c>
    </row>
    <row r="185" spans="1:25" x14ac:dyDescent="0.3">
      <c r="A185" t="s">
        <v>196</v>
      </c>
      <c r="B185" s="1">
        <f>VLOOKUP(A185,welfare_data!$A$1:$C$379,2,0)</f>
        <v>261838293.98879999</v>
      </c>
      <c r="C185" s="1">
        <f>VLOOKUP(A185,welfare_data!$A$1:$C$379,3,0)</f>
        <v>359162960.46219999</v>
      </c>
      <c r="D185" t="s">
        <v>375</v>
      </c>
      <c r="E185">
        <v>11.378</v>
      </c>
      <c r="F185">
        <v>53.997</v>
      </c>
      <c r="G185" t="str">
        <f t="shared" si="18"/>
        <v>150,000,000 - 400,000,000</v>
      </c>
      <c r="H185" t="str">
        <f t="shared" si="19"/>
        <v>150,000,000 - 400,000,000</v>
      </c>
      <c r="I185">
        <f t="shared" si="20"/>
        <v>7</v>
      </c>
      <c r="J185">
        <f t="shared" si="21"/>
        <v>7</v>
      </c>
      <c r="K185">
        <f t="shared" si="16"/>
        <v>2.6150566286152079</v>
      </c>
      <c r="L185">
        <f t="shared" si="17"/>
        <v>3.3635856610148567</v>
      </c>
      <c r="M185">
        <f t="shared" si="22"/>
        <v>2.6150566286152079</v>
      </c>
      <c r="N185">
        <f t="shared" si="23"/>
        <v>3.3635856610148567</v>
      </c>
      <c r="O185">
        <f>VLOOKUP(A185,site_data_desc!$A$2:$M$380,3,0)</f>
        <v>0</v>
      </c>
      <c r="P185">
        <f>VLOOKUP(A185,site_data_desc!$A$2:$M$380,4,0)</f>
        <v>1.9826901000000001E-2</v>
      </c>
      <c r="Q185">
        <f>VLOOKUP(A185,site_data_desc!$A$2:$M$380,5,0)</f>
        <v>60.249699</v>
      </c>
      <c r="R185">
        <f>VLOOKUP(A185,site_data_desc!$A$2:$M$380,6,0)</f>
        <v>59.701999999999998</v>
      </c>
      <c r="S185">
        <f>VLOOKUP(A185,site_data_desc!$A$2:$M$380,7,0)</f>
        <v>2</v>
      </c>
      <c r="T185">
        <f>VLOOKUP(A185,site_data_desc!$A$2:$M$380,8,0)</f>
        <v>4.9200000000000001E-2</v>
      </c>
      <c r="U185">
        <f>VLOOKUP(A185,site_data_desc!$A$2:$M$380,9,0)</f>
        <v>5.96E-2</v>
      </c>
      <c r="V185">
        <f>VLOOKUP(A185,site_data_desc!$A$2:$M$380,10,0)</f>
        <v>0</v>
      </c>
      <c r="W185">
        <f>VLOOKUP(A185,site_data_desc!$A$2:$M$380,11,0)</f>
        <v>1</v>
      </c>
      <c r="X185">
        <f>VLOOKUP(A185,site_data_desc!$A$2:$M$380,12,0)</f>
        <v>0</v>
      </c>
      <c r="Y185">
        <f>VLOOKUP(A185,site_data_desc!$A$2:$M$380,13,0)</f>
        <v>0</v>
      </c>
    </row>
    <row r="186" spans="1:25" x14ac:dyDescent="0.3">
      <c r="A186" t="s">
        <v>189</v>
      </c>
      <c r="B186" s="1">
        <f>VLOOKUP(A186,welfare_data!$A$1:$C$379,2,0)</f>
        <v>50216519.67661</v>
      </c>
      <c r="C186" s="1">
        <f>VLOOKUP(A186,welfare_data!$A$1:$C$379,3,0)</f>
        <v>68451080.086490005</v>
      </c>
      <c r="D186" t="s">
        <v>375</v>
      </c>
      <c r="E186">
        <v>11.427</v>
      </c>
      <c r="F186">
        <v>53.912999999999897</v>
      </c>
      <c r="G186" t="str">
        <f t="shared" si="18"/>
        <v>30,000,000 - 70,000,000</v>
      </c>
      <c r="H186" t="str">
        <f t="shared" si="19"/>
        <v>30,000,000 - 70,000,000</v>
      </c>
      <c r="I186">
        <f t="shared" si="20"/>
        <v>5</v>
      </c>
      <c r="J186">
        <f t="shared" si="21"/>
        <v>5</v>
      </c>
      <c r="K186">
        <f t="shared" ref="K186:K249" si="24">(3^(1/8))^I186</f>
        <v>1.9870133464215782</v>
      </c>
      <c r="L186">
        <f t="shared" ref="L186:L249" si="25">(4^(1/8))^I186</f>
        <v>2.3784142300054416</v>
      </c>
      <c r="M186">
        <f t="shared" si="22"/>
        <v>1.9870133464215782</v>
      </c>
      <c r="N186">
        <f t="shared" si="23"/>
        <v>2.3784142300054416</v>
      </c>
      <c r="O186">
        <f>VLOOKUP(A186,site_data_desc!$A$2:$M$380,3,0)</f>
        <v>0</v>
      </c>
      <c r="P186">
        <f>VLOOKUP(A186,site_data_desc!$A$2:$M$380,4,0)</f>
        <v>1.39592</v>
      </c>
      <c r="Q186">
        <f>VLOOKUP(A186,site_data_desc!$A$2:$M$380,5,0)</f>
        <v>622.79400999999996</v>
      </c>
      <c r="R186">
        <f>VLOOKUP(A186,site_data_desc!$A$2:$M$380,6,0)</f>
        <v>252.578</v>
      </c>
      <c r="S186">
        <f>VLOOKUP(A186,site_data_desc!$A$2:$M$380,7,0)</f>
        <v>1</v>
      </c>
      <c r="T186">
        <f>VLOOKUP(A186,site_data_desc!$A$2:$M$380,8,0)</f>
        <v>1.44E-2</v>
      </c>
      <c r="U186">
        <f>VLOOKUP(A186,site_data_desc!$A$2:$M$380,9,0)</f>
        <v>1.8800000000000001E-2</v>
      </c>
      <c r="V186">
        <f>VLOOKUP(A186,site_data_desc!$A$2:$M$380,10,0)</f>
        <v>1</v>
      </c>
      <c r="W186">
        <f>VLOOKUP(A186,site_data_desc!$A$2:$M$380,11,0)</f>
        <v>0</v>
      </c>
      <c r="X186">
        <f>VLOOKUP(A186,site_data_desc!$A$2:$M$380,12,0)</f>
        <v>0</v>
      </c>
      <c r="Y186">
        <f>VLOOKUP(A186,site_data_desc!$A$2:$M$380,13,0)</f>
        <v>0</v>
      </c>
    </row>
    <row r="187" spans="1:25" x14ac:dyDescent="0.3">
      <c r="A187" t="s">
        <v>195</v>
      </c>
      <c r="B187" s="1">
        <f>VLOOKUP(A187,welfare_data!$A$1:$C$379,2,0)</f>
        <v>33641791.937480003</v>
      </c>
      <c r="C187" s="1">
        <f>VLOOKUP(A187,welfare_data!$A$1:$C$379,3,0)</f>
        <v>45635837.082610004</v>
      </c>
      <c r="D187" t="s">
        <v>375</v>
      </c>
      <c r="E187">
        <v>11.205</v>
      </c>
      <c r="F187">
        <v>53.99</v>
      </c>
      <c r="G187" t="str">
        <f t="shared" si="18"/>
        <v>30,000,000 - 70,000,000</v>
      </c>
      <c r="H187" t="str">
        <f t="shared" si="19"/>
        <v>30,000,000 - 70,000,000</v>
      </c>
      <c r="I187">
        <f t="shared" si="20"/>
        <v>5</v>
      </c>
      <c r="J187">
        <f t="shared" si="21"/>
        <v>5</v>
      </c>
      <c r="K187">
        <f t="shared" si="24"/>
        <v>1.9870133464215782</v>
      </c>
      <c r="L187">
        <f t="shared" si="25"/>
        <v>2.3784142300054416</v>
      </c>
      <c r="M187">
        <f t="shared" si="22"/>
        <v>1.9870133464215782</v>
      </c>
      <c r="N187">
        <f t="shared" si="23"/>
        <v>2.3784142300054416</v>
      </c>
      <c r="O187">
        <f>VLOOKUP(A187,site_data_desc!$A$2:$M$380,3,0)</f>
        <v>0</v>
      </c>
      <c r="P187">
        <f>VLOOKUP(A187,site_data_desc!$A$2:$M$380,4,0)</f>
        <v>0.13864899999999999</v>
      </c>
      <c r="Q187">
        <f>VLOOKUP(A187,site_data_desc!$A$2:$M$380,5,0)</f>
        <v>98.420699999999997</v>
      </c>
      <c r="R187">
        <f>VLOOKUP(A187,site_data_desc!$A$2:$M$380,6,0)</f>
        <v>64.128799000000001</v>
      </c>
      <c r="S187">
        <f>VLOOKUP(A187,site_data_desc!$A$2:$M$380,7,0)</f>
        <v>2</v>
      </c>
      <c r="T187">
        <f>VLOOKUP(A187,site_data_desc!$A$2:$M$380,8,0)</f>
        <v>0.17199999999999999</v>
      </c>
      <c r="U187">
        <f>VLOOKUP(A187,site_data_desc!$A$2:$M$380,9,0)</f>
        <v>5.4799999999999995E-2</v>
      </c>
      <c r="V187">
        <f>VLOOKUP(A187,site_data_desc!$A$2:$M$380,10,0)</f>
        <v>0</v>
      </c>
      <c r="W187">
        <f>VLOOKUP(A187,site_data_desc!$A$2:$M$380,11,0)</f>
        <v>1</v>
      </c>
      <c r="X187">
        <f>VLOOKUP(A187,site_data_desc!$A$2:$M$380,12,0)</f>
        <v>0</v>
      </c>
      <c r="Y187">
        <f>VLOOKUP(A187,site_data_desc!$A$2:$M$380,13,0)</f>
        <v>0</v>
      </c>
    </row>
    <row r="188" spans="1:25" x14ac:dyDescent="0.3">
      <c r="A188" t="s">
        <v>197</v>
      </c>
      <c r="B188" s="1">
        <f>VLOOKUP(A188,welfare_data!$A$1:$C$379,2,0)</f>
        <v>114888736.7428</v>
      </c>
      <c r="C188" s="1">
        <f>VLOOKUP(A188,welfare_data!$A$1:$C$379,3,0)</f>
        <v>78630827.579889998</v>
      </c>
      <c r="D188" t="s">
        <v>375</v>
      </c>
      <c r="E188">
        <v>14.193</v>
      </c>
      <c r="F188">
        <v>53.942</v>
      </c>
      <c r="G188" t="str">
        <f t="shared" si="18"/>
        <v>70,000,000 - 150,000,000</v>
      </c>
      <c r="H188" t="str">
        <f t="shared" si="19"/>
        <v>70,000,000 - 150,000,000</v>
      </c>
      <c r="I188">
        <f t="shared" si="20"/>
        <v>6</v>
      </c>
      <c r="J188">
        <f t="shared" si="21"/>
        <v>6</v>
      </c>
      <c r="K188">
        <f t="shared" si="24"/>
        <v>2.2795070569547784</v>
      </c>
      <c r="L188">
        <f t="shared" si="25"/>
        <v>2.8284271247461894</v>
      </c>
      <c r="M188">
        <f t="shared" si="22"/>
        <v>2.2795070569547784</v>
      </c>
      <c r="N188">
        <f t="shared" si="23"/>
        <v>2.8284271247461894</v>
      </c>
      <c r="O188">
        <f>VLOOKUP(A188,site_data_desc!$A$2:$M$380,3,0)</f>
        <v>1</v>
      </c>
      <c r="P188">
        <f>VLOOKUP(A188,site_data_desc!$A$2:$M$380,4,0)</f>
        <v>0.19770699999999999</v>
      </c>
      <c r="Q188">
        <f>VLOOKUP(A188,site_data_desc!$A$2:$M$380,5,0)</f>
        <v>556.84900000000005</v>
      </c>
      <c r="R188">
        <f>VLOOKUP(A188,site_data_desc!$A$2:$M$380,6,0)</f>
        <v>299.36899</v>
      </c>
      <c r="S188">
        <f>VLOOKUP(A188,site_data_desc!$A$2:$M$380,7,0)</f>
        <v>2</v>
      </c>
      <c r="T188">
        <f>VLOOKUP(A188,site_data_desc!$A$2:$M$380,8,0)</f>
        <v>8.7999999999999995E-2</v>
      </c>
      <c r="U188">
        <f>VLOOKUP(A188,site_data_desc!$A$2:$M$380,9,0)</f>
        <v>1.24E-2</v>
      </c>
      <c r="V188">
        <f>VLOOKUP(A188,site_data_desc!$A$2:$M$380,10,0)</f>
        <v>0</v>
      </c>
      <c r="W188">
        <f>VLOOKUP(A188,site_data_desc!$A$2:$M$380,11,0)</f>
        <v>1</v>
      </c>
      <c r="X188">
        <f>VLOOKUP(A188,site_data_desc!$A$2:$M$380,12,0)</f>
        <v>0</v>
      </c>
      <c r="Y188">
        <f>VLOOKUP(A188,site_data_desc!$A$2:$M$380,13,0)</f>
        <v>0</v>
      </c>
    </row>
    <row r="189" spans="1:25" x14ac:dyDescent="0.3">
      <c r="A189" t="s">
        <v>198</v>
      </c>
      <c r="B189" s="1">
        <f>VLOOKUP(A189,welfare_data!$A$1:$C$379,2,0)</f>
        <v>280997452.30779999</v>
      </c>
      <c r="C189" s="1">
        <f>VLOOKUP(A189,welfare_data!$A$1:$C$379,3,0)</f>
        <v>190001994.4059</v>
      </c>
      <c r="D189" t="s">
        <v>375</v>
      </c>
      <c r="E189">
        <v>14.1329999999999</v>
      </c>
      <c r="F189">
        <v>53.9819999999999</v>
      </c>
      <c r="G189" t="str">
        <f t="shared" si="18"/>
        <v>150,000,000 - 400,000,000</v>
      </c>
      <c r="H189" t="str">
        <f t="shared" si="19"/>
        <v>150,000,000 - 400,000,000</v>
      </c>
      <c r="I189">
        <f t="shared" si="20"/>
        <v>7</v>
      </c>
      <c r="J189">
        <f t="shared" si="21"/>
        <v>7</v>
      </c>
      <c r="K189">
        <f t="shared" si="24"/>
        <v>2.6150566286152079</v>
      </c>
      <c r="L189">
        <f t="shared" si="25"/>
        <v>3.3635856610148567</v>
      </c>
      <c r="M189">
        <f t="shared" si="22"/>
        <v>2.6150566286152079</v>
      </c>
      <c r="N189">
        <f t="shared" si="23"/>
        <v>3.3635856610148567</v>
      </c>
      <c r="O189">
        <f>VLOOKUP(A189,site_data_desc!$A$2:$M$380,3,0)</f>
        <v>1</v>
      </c>
      <c r="P189">
        <f>VLOOKUP(A189,site_data_desc!$A$2:$M$380,4,0)</f>
        <v>0.14904300000000001</v>
      </c>
      <c r="Q189">
        <f>VLOOKUP(A189,site_data_desc!$A$2:$M$380,5,0)</f>
        <v>97.813400000000001</v>
      </c>
      <c r="R189">
        <f>VLOOKUP(A189,site_data_desc!$A$2:$M$380,6,0)</f>
        <v>113.804</v>
      </c>
      <c r="S189">
        <f>VLOOKUP(A189,site_data_desc!$A$2:$M$380,7,0)</f>
        <v>1</v>
      </c>
      <c r="T189">
        <f>VLOOKUP(A189,site_data_desc!$A$2:$M$380,8,0)</f>
        <v>1.6800000000000002E-2</v>
      </c>
      <c r="U189">
        <f>VLOOKUP(A189,site_data_desc!$A$2:$M$380,9,0)</f>
        <v>0.01</v>
      </c>
      <c r="V189">
        <f>VLOOKUP(A189,site_data_desc!$A$2:$M$380,10,0)</f>
        <v>1</v>
      </c>
      <c r="W189">
        <f>VLOOKUP(A189,site_data_desc!$A$2:$M$380,11,0)</f>
        <v>0</v>
      </c>
      <c r="X189">
        <f>VLOOKUP(A189,site_data_desc!$A$2:$M$380,12,0)</f>
        <v>0</v>
      </c>
      <c r="Y189">
        <f>VLOOKUP(A189,site_data_desc!$A$2:$M$380,13,0)</f>
        <v>0</v>
      </c>
    </row>
    <row r="190" spans="1:25" x14ac:dyDescent="0.3">
      <c r="A190" t="s">
        <v>200</v>
      </c>
      <c r="B190" s="1">
        <f>VLOOKUP(A190,welfare_data!$A$1:$C$379,2,0)</f>
        <v>33763344.725029998</v>
      </c>
      <c r="C190" s="1">
        <f>VLOOKUP(A190,welfare_data!$A$1:$C$379,3,0)</f>
        <v>22824143.418570001</v>
      </c>
      <c r="D190" t="s">
        <v>375</v>
      </c>
      <c r="E190">
        <v>13.098000000000001</v>
      </c>
      <c r="F190">
        <v>54.558</v>
      </c>
      <c r="G190" t="str">
        <f t="shared" si="18"/>
        <v>30,000,000 - 70,000,000</v>
      </c>
      <c r="H190" t="str">
        <f t="shared" si="19"/>
        <v>10,000,000 - 30,000,000</v>
      </c>
      <c r="I190">
        <f t="shared" si="20"/>
        <v>5</v>
      </c>
      <c r="J190">
        <f t="shared" si="21"/>
        <v>4</v>
      </c>
      <c r="K190">
        <f t="shared" si="24"/>
        <v>1.9870133464215782</v>
      </c>
      <c r="L190">
        <f t="shared" si="25"/>
        <v>2.3784142300054416</v>
      </c>
      <c r="M190">
        <f t="shared" si="22"/>
        <v>1.7320508075688776</v>
      </c>
      <c r="N190">
        <f t="shared" si="23"/>
        <v>1.9999999999999996</v>
      </c>
      <c r="O190">
        <f>VLOOKUP(A190,site_data_desc!$A$2:$M$380,3,0)</f>
        <v>1</v>
      </c>
      <c r="P190">
        <f>VLOOKUP(A190,site_data_desc!$A$2:$M$380,4,0)</f>
        <v>0.18226300000000001</v>
      </c>
      <c r="Q190">
        <f>VLOOKUP(A190,site_data_desc!$A$2:$M$380,5,0)</f>
        <v>132.26600999999999</v>
      </c>
      <c r="R190">
        <f>VLOOKUP(A190,site_data_desc!$A$2:$M$380,6,0)</f>
        <v>66.703201000000007</v>
      </c>
      <c r="S190">
        <f>VLOOKUP(A190,site_data_desc!$A$2:$M$380,7,0)</f>
        <v>1</v>
      </c>
      <c r="T190">
        <f>VLOOKUP(A190,site_data_desc!$A$2:$M$380,8,0)</f>
        <v>1.8800000000000001E-2</v>
      </c>
      <c r="U190">
        <f>VLOOKUP(A190,site_data_desc!$A$2:$M$380,9,0)</f>
        <v>1.24E-2</v>
      </c>
      <c r="V190">
        <f>VLOOKUP(A190,site_data_desc!$A$2:$M$380,10,0)</f>
        <v>1</v>
      </c>
      <c r="W190">
        <f>VLOOKUP(A190,site_data_desc!$A$2:$M$380,11,0)</f>
        <v>0</v>
      </c>
      <c r="X190">
        <f>VLOOKUP(A190,site_data_desc!$A$2:$M$380,12,0)</f>
        <v>0</v>
      </c>
      <c r="Y190">
        <f>VLOOKUP(A190,site_data_desc!$A$2:$M$380,13,0)</f>
        <v>0</v>
      </c>
    </row>
    <row r="191" spans="1:25" x14ac:dyDescent="0.3">
      <c r="A191" t="s">
        <v>199</v>
      </c>
      <c r="B191" s="1">
        <f>VLOOKUP(A191,welfare_data!$A$1:$C$379,2,0)</f>
        <v>64160452.359439999</v>
      </c>
      <c r="C191" s="1">
        <f>VLOOKUP(A191,welfare_data!$A$1:$C$379,3,0)</f>
        <v>43303956.483439997</v>
      </c>
      <c r="D191" t="s">
        <v>375</v>
      </c>
      <c r="E191">
        <v>13.741</v>
      </c>
      <c r="F191">
        <v>54.347000000000001</v>
      </c>
      <c r="G191" t="str">
        <f t="shared" si="18"/>
        <v>30,000,000 - 70,000,000</v>
      </c>
      <c r="H191" t="str">
        <f t="shared" si="19"/>
        <v>30,000,000 - 70,000,000</v>
      </c>
      <c r="I191">
        <f t="shared" si="20"/>
        <v>5</v>
      </c>
      <c r="J191">
        <f t="shared" si="21"/>
        <v>5</v>
      </c>
      <c r="K191">
        <f t="shared" si="24"/>
        <v>1.9870133464215782</v>
      </c>
      <c r="L191">
        <f t="shared" si="25"/>
        <v>2.3784142300054416</v>
      </c>
      <c r="M191">
        <f t="shared" si="22"/>
        <v>1.9870133464215782</v>
      </c>
      <c r="N191">
        <f t="shared" si="23"/>
        <v>2.3784142300054416</v>
      </c>
      <c r="O191">
        <f>VLOOKUP(A191,site_data_desc!$A$2:$M$380,3,0)</f>
        <v>1</v>
      </c>
      <c r="P191">
        <f>VLOOKUP(A191,site_data_desc!$A$2:$M$380,4,0)</f>
        <v>8.529630299999999E-2</v>
      </c>
      <c r="Q191">
        <f>VLOOKUP(A191,site_data_desc!$A$2:$M$380,5,0)</f>
        <v>56.214500000000001</v>
      </c>
      <c r="R191">
        <f>VLOOKUP(A191,site_data_desc!$A$2:$M$380,6,0)</f>
        <v>34.480201999999998</v>
      </c>
      <c r="S191">
        <f>VLOOKUP(A191,site_data_desc!$A$2:$M$380,7,0)</f>
        <v>1</v>
      </c>
      <c r="T191">
        <f>VLOOKUP(A191,site_data_desc!$A$2:$M$380,8,0)</f>
        <v>3.3600000000000005E-2</v>
      </c>
      <c r="U191">
        <f>VLOOKUP(A191,site_data_desc!$A$2:$M$380,9,0)</f>
        <v>0.01</v>
      </c>
      <c r="V191">
        <f>VLOOKUP(A191,site_data_desc!$A$2:$M$380,10,0)</f>
        <v>1</v>
      </c>
      <c r="W191">
        <f>VLOOKUP(A191,site_data_desc!$A$2:$M$380,11,0)</f>
        <v>0</v>
      </c>
      <c r="X191">
        <f>VLOOKUP(A191,site_data_desc!$A$2:$M$380,12,0)</f>
        <v>0</v>
      </c>
      <c r="Y191">
        <f>VLOOKUP(A191,site_data_desc!$A$2:$M$380,13,0)</f>
        <v>0</v>
      </c>
    </row>
    <row r="192" spans="1:25" x14ac:dyDescent="0.3">
      <c r="A192" t="s">
        <v>201</v>
      </c>
      <c r="B192" s="1">
        <f>VLOOKUP(A192,welfare_data!$A$1:$C$379,2,0)</f>
        <v>410496066.47409999</v>
      </c>
      <c r="C192" s="1">
        <f>VLOOKUP(A192,welfare_data!$A$1:$C$379,3,0)</f>
        <v>582599873.68139994</v>
      </c>
      <c r="D192" t="s">
        <v>375</v>
      </c>
      <c r="E192">
        <v>13.448</v>
      </c>
      <c r="F192">
        <v>54.475000000000001</v>
      </c>
      <c r="G192" t="str">
        <f t="shared" si="18"/>
        <v>&gt; 400 million</v>
      </c>
      <c r="H192" t="str">
        <f t="shared" si="19"/>
        <v>&gt; 400 million</v>
      </c>
      <c r="I192">
        <f t="shared" si="20"/>
        <v>8</v>
      </c>
      <c r="J192">
        <f t="shared" si="21"/>
        <v>8</v>
      </c>
      <c r="K192">
        <f t="shared" si="24"/>
        <v>3.0000000000000013</v>
      </c>
      <c r="L192">
        <f t="shared" si="25"/>
        <v>3.9999999999999982</v>
      </c>
      <c r="M192">
        <f t="shared" si="22"/>
        <v>3.0000000000000013</v>
      </c>
      <c r="N192">
        <f t="shared" si="23"/>
        <v>3.9999999999999982</v>
      </c>
      <c r="O192">
        <f>VLOOKUP(A192,site_data_desc!$A$2:$M$380,3,0)</f>
        <v>0</v>
      </c>
      <c r="P192">
        <f>VLOOKUP(A192,site_data_desc!$A$2:$M$380,4,0)</f>
        <v>2.1782199999999998E-2</v>
      </c>
      <c r="Q192">
        <f>VLOOKUP(A192,site_data_desc!$A$2:$M$380,5,0)</f>
        <v>90.601401999999993</v>
      </c>
      <c r="R192">
        <f>VLOOKUP(A192,site_data_desc!$A$2:$M$380,6,0)</f>
        <v>96.761002000000005</v>
      </c>
      <c r="S192">
        <f>VLOOKUP(A192,site_data_desc!$A$2:$M$380,7,0)</f>
        <v>1</v>
      </c>
      <c r="T192">
        <f>VLOOKUP(A192,site_data_desc!$A$2:$M$380,8,0)</f>
        <v>1.8800000000000001E-2</v>
      </c>
      <c r="U192">
        <f>VLOOKUP(A192,site_data_desc!$A$2:$M$380,9,0)</f>
        <v>1.24E-2</v>
      </c>
      <c r="V192">
        <f>VLOOKUP(A192,site_data_desc!$A$2:$M$380,10,0)</f>
        <v>1</v>
      </c>
      <c r="W192">
        <f>VLOOKUP(A192,site_data_desc!$A$2:$M$380,11,0)</f>
        <v>0</v>
      </c>
      <c r="X192">
        <f>VLOOKUP(A192,site_data_desc!$A$2:$M$380,12,0)</f>
        <v>0</v>
      </c>
      <c r="Y192">
        <f>VLOOKUP(A192,site_data_desc!$A$2:$M$380,13,0)</f>
        <v>0</v>
      </c>
    </row>
    <row r="193" spans="1:25" x14ac:dyDescent="0.3">
      <c r="A193" t="s">
        <v>202</v>
      </c>
      <c r="B193" s="1">
        <f>VLOOKUP(A193,welfare_data!$A$1:$C$379,2,0)</f>
        <v>112714611.24429999</v>
      </c>
      <c r="C193" s="1">
        <f>VLOOKUP(A193,welfare_data!$A$1:$C$379,3,0)</f>
        <v>158472008.08250001</v>
      </c>
      <c r="D193" t="s">
        <v>375</v>
      </c>
      <c r="E193">
        <v>13.653</v>
      </c>
      <c r="F193">
        <v>54.515000000000001</v>
      </c>
      <c r="G193" t="str">
        <f t="shared" si="18"/>
        <v>70,000,000 - 150,000,000</v>
      </c>
      <c r="H193" t="str">
        <f t="shared" si="19"/>
        <v>150,000,000 - 400,000,000</v>
      </c>
      <c r="I193">
        <f t="shared" si="20"/>
        <v>6</v>
      </c>
      <c r="J193">
        <f t="shared" si="21"/>
        <v>7</v>
      </c>
      <c r="K193">
        <f t="shared" si="24"/>
        <v>2.2795070569547784</v>
      </c>
      <c r="L193">
        <f t="shared" si="25"/>
        <v>2.8284271247461894</v>
      </c>
      <c r="M193">
        <f t="shared" si="22"/>
        <v>2.6150566286152079</v>
      </c>
      <c r="N193">
        <f t="shared" si="23"/>
        <v>3.3635856610148567</v>
      </c>
      <c r="O193">
        <f>VLOOKUP(A193,site_data_desc!$A$2:$M$380,3,0)</f>
        <v>0</v>
      </c>
      <c r="P193">
        <f>VLOOKUP(A193,site_data_desc!$A$2:$M$380,4,0)</f>
        <v>0.16283298999999998</v>
      </c>
      <c r="Q193">
        <f>VLOOKUP(A193,site_data_desc!$A$2:$M$380,5,0)</f>
        <v>60.695098999999999</v>
      </c>
      <c r="R193">
        <f>VLOOKUP(A193,site_data_desc!$A$2:$M$380,6,0)</f>
        <v>53.700901000000002</v>
      </c>
      <c r="S193">
        <f>VLOOKUP(A193,site_data_desc!$A$2:$M$380,7,0)</f>
        <v>2</v>
      </c>
      <c r="T193">
        <f>VLOOKUP(A193,site_data_desc!$A$2:$M$380,8,0)</f>
        <v>0.22719999999999999</v>
      </c>
      <c r="U193">
        <f>VLOOKUP(A193,site_data_desc!$A$2:$M$380,9,0)</f>
        <v>2.8000000000000001E-2</v>
      </c>
      <c r="V193">
        <f>VLOOKUP(A193,site_data_desc!$A$2:$M$380,10,0)</f>
        <v>0</v>
      </c>
      <c r="W193">
        <f>VLOOKUP(A193,site_data_desc!$A$2:$M$380,11,0)</f>
        <v>1</v>
      </c>
      <c r="X193">
        <f>VLOOKUP(A193,site_data_desc!$A$2:$M$380,12,0)</f>
        <v>0</v>
      </c>
      <c r="Y193">
        <f>VLOOKUP(A193,site_data_desc!$A$2:$M$380,13,0)</f>
        <v>0</v>
      </c>
    </row>
    <row r="194" spans="1:25" x14ac:dyDescent="0.3">
      <c r="A194" t="s">
        <v>188</v>
      </c>
      <c r="B194" s="1">
        <f>VLOOKUP(A194,welfare_data!$A$1:$C$379,2,0)</f>
        <v>247163091.66710001</v>
      </c>
      <c r="C194" s="1">
        <f>VLOOKUP(A194,welfare_data!$A$1:$C$379,3,0)</f>
        <v>349086969.76270002</v>
      </c>
      <c r="D194" t="s">
        <v>375</v>
      </c>
      <c r="E194">
        <v>13.085000000000001</v>
      </c>
      <c r="F194">
        <v>54.328000000000003</v>
      </c>
      <c r="G194" t="str">
        <f t="shared" si="18"/>
        <v>150,000,000 - 400,000,000</v>
      </c>
      <c r="H194" t="str">
        <f t="shared" si="19"/>
        <v>150,000,000 - 400,000,000</v>
      </c>
      <c r="I194">
        <f t="shared" si="20"/>
        <v>7</v>
      </c>
      <c r="J194">
        <f t="shared" si="21"/>
        <v>7</v>
      </c>
      <c r="K194">
        <f t="shared" si="24"/>
        <v>2.6150566286152079</v>
      </c>
      <c r="L194">
        <f t="shared" si="25"/>
        <v>3.3635856610148567</v>
      </c>
      <c r="M194">
        <f t="shared" si="22"/>
        <v>2.6150566286152079</v>
      </c>
      <c r="N194">
        <f t="shared" si="23"/>
        <v>3.3635856610148567</v>
      </c>
      <c r="O194">
        <f>VLOOKUP(A194,site_data_desc!$A$2:$M$380,3,0)</f>
        <v>0</v>
      </c>
      <c r="P194">
        <f>VLOOKUP(A194,site_data_desc!$A$2:$M$380,4,0)</f>
        <v>1.8833800000000001</v>
      </c>
      <c r="Q194">
        <f>VLOOKUP(A194,site_data_desc!$A$2:$M$380,5,0)</f>
        <v>792.51300000000003</v>
      </c>
      <c r="R194">
        <f>VLOOKUP(A194,site_data_desc!$A$2:$M$380,6,0)</f>
        <v>335.93099999999998</v>
      </c>
      <c r="S194">
        <f>VLOOKUP(A194,site_data_desc!$A$2:$M$380,7,0)</f>
        <v>1</v>
      </c>
      <c r="T194">
        <f>VLOOKUP(A194,site_data_desc!$A$2:$M$380,8,0)</f>
        <v>4.9599999999999998E-2</v>
      </c>
      <c r="U194">
        <f>VLOOKUP(A194,site_data_desc!$A$2:$M$380,9,0)</f>
        <v>0.01</v>
      </c>
      <c r="V194">
        <f>VLOOKUP(A194,site_data_desc!$A$2:$M$380,10,0)</f>
        <v>1</v>
      </c>
      <c r="W194">
        <f>VLOOKUP(A194,site_data_desc!$A$2:$M$380,11,0)</f>
        <v>0</v>
      </c>
      <c r="X194">
        <f>VLOOKUP(A194,site_data_desc!$A$2:$M$380,12,0)</f>
        <v>0</v>
      </c>
      <c r="Y194">
        <f>VLOOKUP(A194,site_data_desc!$A$2:$M$380,13,0)</f>
        <v>0</v>
      </c>
    </row>
    <row r="195" spans="1:25" x14ac:dyDescent="0.3">
      <c r="A195" t="s">
        <v>176</v>
      </c>
      <c r="B195" s="1">
        <f>VLOOKUP(A195,welfare_data!$A$1:$C$379,2,0)</f>
        <v>230725151.60929999</v>
      </c>
      <c r="C195" s="1">
        <f>VLOOKUP(A195,welfare_data!$A$1:$C$379,3,0)</f>
        <v>308328549.85820001</v>
      </c>
      <c r="D195" t="s">
        <v>375</v>
      </c>
      <c r="E195">
        <v>10.154</v>
      </c>
      <c r="F195">
        <v>54.347000000000001</v>
      </c>
      <c r="G195" t="str">
        <f t="shared" ref="G195:G258" si="26">IF(B195&lt;=1000000,"&lt; 1 million",IF(B195&lt;=3000000,"1,000,000 - 3,000,000",IF(B195&lt;=10000000,"3,000,000 - 10,000,000",IF(B195&lt;=30000000,"10,000,000 - 30,000,000",IF(B195&lt;=70000000,"30,000,000 - 70,000,000",IF(B195&lt;=150000000,"70,000,000 - 150,000,000",IF(B195&lt;=400000000,"150,000,000 - 400,000,000","&gt; 400 million")))))))</f>
        <v>150,000,000 - 400,000,000</v>
      </c>
      <c r="H195" t="str">
        <f t="shared" ref="H195:H258" si="27">IF(C195&lt;=1000000,"&lt; 1 million",IF(C195&lt;=3000000,"1,000,000 - 3,000,000",IF(C195&lt;=10000000,"3,000,000 - 10,000,000",IF(C195&lt;=30000000,"10,000,000 - 30,000,000",IF(C195&lt;=70000000,"30,000,000 - 70,000,000",IF(C195&lt;=150000000,"70,000,000 - 150,000,000",IF(C195&lt;=400000000,"150,000,000 - 400,000,000","&gt; 400 million")))))))</f>
        <v>150,000,000 - 400,000,000</v>
      </c>
      <c r="I195">
        <f t="shared" ref="I195:I258" si="28">IF(B195&lt;=1000000,1,IF(B195&lt;=3000000,2,IF(B195&lt;=10000000,3,IF(B195&lt;=30000000,4,IF(B195&lt;=70000000,5,IF(B195&lt;=150000000,6,IF(B195&lt;=400000000,7,8)))))))</f>
        <v>7</v>
      </c>
      <c r="J195">
        <f t="shared" ref="J195:J258" si="29">IF(C195&lt;=1000000,1,IF(C195&lt;=3000000,2,IF(C195&lt;=10000000,3,IF(C195&lt;=30000000,4,IF(C195&lt;=70000000,5,IF(C195&lt;=150000000,6,IF(C195&lt;=400000000,7,8)))))))</f>
        <v>7</v>
      </c>
      <c r="K195">
        <f t="shared" si="24"/>
        <v>2.6150566286152079</v>
      </c>
      <c r="L195">
        <f t="shared" si="25"/>
        <v>3.3635856610148567</v>
      </c>
      <c r="M195">
        <f t="shared" ref="M195:M258" si="30">(3^(1/8))^J195</f>
        <v>2.6150566286152079</v>
      </c>
      <c r="N195">
        <f t="shared" ref="N195:N258" si="31">(4^(1/8))^J195</f>
        <v>3.3635856610148567</v>
      </c>
      <c r="O195">
        <f>VLOOKUP(A195,site_data_desc!$A$2:$M$380,3,0)</f>
        <v>0</v>
      </c>
      <c r="P195">
        <f>VLOOKUP(A195,site_data_desc!$A$2:$M$380,4,0)</f>
        <v>3.7572100000000002</v>
      </c>
      <c r="Q195">
        <f>VLOOKUP(A195,site_data_desc!$A$2:$M$380,5,0)</f>
        <v>2138.1399000000001</v>
      </c>
      <c r="R195">
        <f>VLOOKUP(A195,site_data_desc!$A$2:$M$380,6,0)</f>
        <v>1064.3499999999999</v>
      </c>
      <c r="S195">
        <f>VLOOKUP(A195,site_data_desc!$A$2:$M$380,7,0)</f>
        <v>1</v>
      </c>
      <c r="T195">
        <f>VLOOKUP(A195,site_data_desc!$A$2:$M$380,8,0)</f>
        <v>2.2109999999999998E-2</v>
      </c>
      <c r="U195">
        <f>VLOOKUP(A195,site_data_desc!$A$2:$M$380,9,0)</f>
        <v>0.01</v>
      </c>
      <c r="V195">
        <f>VLOOKUP(A195,site_data_desc!$A$2:$M$380,10,0)</f>
        <v>1</v>
      </c>
      <c r="W195">
        <f>VLOOKUP(A195,site_data_desc!$A$2:$M$380,11,0)</f>
        <v>0</v>
      </c>
      <c r="X195">
        <f>VLOOKUP(A195,site_data_desc!$A$2:$M$380,12,0)</f>
        <v>0</v>
      </c>
      <c r="Y195">
        <f>VLOOKUP(A195,site_data_desc!$A$2:$M$380,13,0)</f>
        <v>0</v>
      </c>
    </row>
    <row r="196" spans="1:25" x14ac:dyDescent="0.3">
      <c r="A196" t="s">
        <v>180</v>
      </c>
      <c r="B196" s="1">
        <f>VLOOKUP(A196,welfare_data!$A$1:$C$379,2,0)</f>
        <v>454240687.8197</v>
      </c>
      <c r="C196" s="1">
        <f>VLOOKUP(A196,welfare_data!$A$1:$C$379,3,0)</f>
        <v>612361570.99960005</v>
      </c>
      <c r="D196" t="s">
        <v>375</v>
      </c>
      <c r="E196">
        <v>10.787000000000001</v>
      </c>
      <c r="F196">
        <v>53.997</v>
      </c>
      <c r="G196" t="str">
        <f t="shared" si="26"/>
        <v>&gt; 400 million</v>
      </c>
      <c r="H196" t="str">
        <f t="shared" si="27"/>
        <v>&gt; 400 million</v>
      </c>
      <c r="I196">
        <f t="shared" si="28"/>
        <v>8</v>
      </c>
      <c r="J196">
        <f t="shared" si="29"/>
        <v>8</v>
      </c>
      <c r="K196">
        <f t="shared" si="24"/>
        <v>3.0000000000000013</v>
      </c>
      <c r="L196">
        <f t="shared" si="25"/>
        <v>3.9999999999999982</v>
      </c>
      <c r="M196">
        <f t="shared" si="30"/>
        <v>3.0000000000000013</v>
      </c>
      <c r="N196">
        <f t="shared" si="31"/>
        <v>3.9999999999999982</v>
      </c>
      <c r="O196">
        <f>VLOOKUP(A196,site_data_desc!$A$2:$M$380,3,0)</f>
        <v>0</v>
      </c>
      <c r="P196">
        <f>VLOOKUP(A196,site_data_desc!$A$2:$M$380,4,0)</f>
        <v>0.34587700999999998</v>
      </c>
      <c r="Q196">
        <f>VLOOKUP(A196,site_data_desc!$A$2:$M$380,5,0)</f>
        <v>210.17699999999999</v>
      </c>
      <c r="R196">
        <f>VLOOKUP(A196,site_data_desc!$A$2:$M$380,6,0)</f>
        <v>247.28700000000001</v>
      </c>
      <c r="S196">
        <f>VLOOKUP(A196,site_data_desc!$A$2:$M$380,7,0)</f>
        <v>1</v>
      </c>
      <c r="T196">
        <f>VLOOKUP(A196,site_data_desc!$A$2:$M$380,8,0)</f>
        <v>9.1230000000000006E-2</v>
      </c>
      <c r="U196">
        <f>VLOOKUP(A196,site_data_desc!$A$2:$M$380,9,0)</f>
        <v>1.7690000000000001E-2</v>
      </c>
      <c r="V196">
        <f>VLOOKUP(A196,site_data_desc!$A$2:$M$380,10,0)</f>
        <v>1</v>
      </c>
      <c r="W196">
        <f>VLOOKUP(A196,site_data_desc!$A$2:$M$380,11,0)</f>
        <v>0</v>
      </c>
      <c r="X196">
        <f>VLOOKUP(A196,site_data_desc!$A$2:$M$380,12,0)</f>
        <v>0</v>
      </c>
      <c r="Y196">
        <f>VLOOKUP(A196,site_data_desc!$A$2:$M$380,13,0)</f>
        <v>0</v>
      </c>
    </row>
    <row r="197" spans="1:25" x14ac:dyDescent="0.3">
      <c r="A197" t="s">
        <v>179</v>
      </c>
      <c r="B197" s="1">
        <f>VLOOKUP(A197,welfare_data!$A$1:$C$379,2,0)</f>
        <v>67026695.320710003</v>
      </c>
      <c r="C197" s="1">
        <f>VLOOKUP(A197,welfare_data!$A$1:$C$379,3,0)</f>
        <v>89829038.639090002</v>
      </c>
      <c r="D197" t="s">
        <v>375</v>
      </c>
      <c r="E197">
        <v>10.831</v>
      </c>
      <c r="F197">
        <v>54.088000000000001</v>
      </c>
      <c r="G197" t="str">
        <f t="shared" si="26"/>
        <v>30,000,000 - 70,000,000</v>
      </c>
      <c r="H197" t="str">
        <f t="shared" si="27"/>
        <v>70,000,000 - 150,000,000</v>
      </c>
      <c r="I197">
        <f t="shared" si="28"/>
        <v>5</v>
      </c>
      <c r="J197">
        <f t="shared" si="29"/>
        <v>6</v>
      </c>
      <c r="K197">
        <f t="shared" si="24"/>
        <v>1.9870133464215782</v>
      </c>
      <c r="L197">
        <f t="shared" si="25"/>
        <v>2.3784142300054416</v>
      </c>
      <c r="M197">
        <f t="shared" si="30"/>
        <v>2.2795070569547784</v>
      </c>
      <c r="N197">
        <f t="shared" si="31"/>
        <v>2.8284271247461894</v>
      </c>
      <c r="O197">
        <f>VLOOKUP(A197,site_data_desc!$A$2:$M$380,3,0)</f>
        <v>0</v>
      </c>
      <c r="P197">
        <f>VLOOKUP(A197,site_data_desc!$A$2:$M$380,4,0)</f>
        <v>0.32510199000000001</v>
      </c>
      <c r="Q197">
        <f>VLOOKUP(A197,site_data_desc!$A$2:$M$380,5,0)</f>
        <v>168.51300000000001</v>
      </c>
      <c r="R197">
        <f>VLOOKUP(A197,site_data_desc!$A$2:$M$380,6,0)</f>
        <v>128.227</v>
      </c>
      <c r="S197">
        <f>VLOOKUP(A197,site_data_desc!$A$2:$M$380,7,0)</f>
        <v>2</v>
      </c>
      <c r="T197">
        <f>VLOOKUP(A197,site_data_desc!$A$2:$M$380,8,0)</f>
        <v>7.22E-2</v>
      </c>
      <c r="U197">
        <f>VLOOKUP(A197,site_data_desc!$A$2:$M$380,9,0)</f>
        <v>5.1799999999999999E-2</v>
      </c>
      <c r="V197">
        <f>VLOOKUP(A197,site_data_desc!$A$2:$M$380,10,0)</f>
        <v>0</v>
      </c>
      <c r="W197">
        <f>VLOOKUP(A197,site_data_desc!$A$2:$M$380,11,0)</f>
        <v>1</v>
      </c>
      <c r="X197">
        <f>VLOOKUP(A197,site_data_desc!$A$2:$M$380,12,0)</f>
        <v>0</v>
      </c>
      <c r="Y197">
        <f>VLOOKUP(A197,site_data_desc!$A$2:$M$380,13,0)</f>
        <v>0</v>
      </c>
    </row>
    <row r="198" spans="1:25" x14ac:dyDescent="0.3">
      <c r="A198" t="s">
        <v>177</v>
      </c>
      <c r="B198" s="1">
        <f>VLOOKUP(A198,welfare_data!$A$1:$C$379,2,0)</f>
        <v>156968249.20339999</v>
      </c>
      <c r="C198" s="1">
        <f>VLOOKUP(A198,welfare_data!$A$1:$C$379,3,0)</f>
        <v>210591090.51350001</v>
      </c>
      <c r="D198" t="s">
        <v>375</v>
      </c>
      <c r="E198">
        <v>10.9629999999999</v>
      </c>
      <c r="F198">
        <v>54.143999999999899</v>
      </c>
      <c r="G198" t="str">
        <f t="shared" si="26"/>
        <v>150,000,000 - 400,000,000</v>
      </c>
      <c r="H198" t="str">
        <f t="shared" si="27"/>
        <v>150,000,000 - 400,000,000</v>
      </c>
      <c r="I198">
        <f t="shared" si="28"/>
        <v>7</v>
      </c>
      <c r="J198">
        <f t="shared" si="29"/>
        <v>7</v>
      </c>
      <c r="K198">
        <f t="shared" si="24"/>
        <v>2.6150566286152079</v>
      </c>
      <c r="L198">
        <f t="shared" si="25"/>
        <v>3.3635856610148567</v>
      </c>
      <c r="M198">
        <f t="shared" si="30"/>
        <v>2.6150566286152079</v>
      </c>
      <c r="N198">
        <f t="shared" si="31"/>
        <v>3.3635856610148567</v>
      </c>
      <c r="O198">
        <f>VLOOKUP(A198,site_data_desc!$A$2:$M$380,3,0)</f>
        <v>0</v>
      </c>
      <c r="P198">
        <f>VLOOKUP(A198,site_data_desc!$A$2:$M$380,4,0)</f>
        <v>0.200797</v>
      </c>
      <c r="Q198">
        <f>VLOOKUP(A198,site_data_desc!$A$2:$M$380,5,0)</f>
        <v>81.369499000000005</v>
      </c>
      <c r="R198">
        <f>VLOOKUP(A198,site_data_desc!$A$2:$M$380,6,0)</f>
        <v>92.814003</v>
      </c>
      <c r="S198">
        <f>VLOOKUP(A198,site_data_desc!$A$2:$M$380,7,0)</f>
        <v>2</v>
      </c>
      <c r="T198">
        <f>VLOOKUP(A198,site_data_desc!$A$2:$M$380,8,0)</f>
        <v>0.11749999999999999</v>
      </c>
      <c r="U198">
        <f>VLOOKUP(A198,site_data_desc!$A$2:$M$380,9,0)</f>
        <v>4.1070000000000002E-2</v>
      </c>
      <c r="V198">
        <f>VLOOKUP(A198,site_data_desc!$A$2:$M$380,10,0)</f>
        <v>0</v>
      </c>
      <c r="W198">
        <f>VLOOKUP(A198,site_data_desc!$A$2:$M$380,11,0)</f>
        <v>1</v>
      </c>
      <c r="X198">
        <f>VLOOKUP(A198,site_data_desc!$A$2:$M$380,12,0)</f>
        <v>0</v>
      </c>
      <c r="Y198">
        <f>VLOOKUP(A198,site_data_desc!$A$2:$M$380,13,0)</f>
        <v>0</v>
      </c>
    </row>
    <row r="199" spans="1:25" x14ac:dyDescent="0.3">
      <c r="A199" t="s">
        <v>178</v>
      </c>
      <c r="B199" s="1">
        <f>VLOOKUP(A199,welfare_data!$A$1:$C$379,2,0)</f>
        <v>16570450.112159999</v>
      </c>
      <c r="C199" s="1">
        <f>VLOOKUP(A199,welfare_data!$A$1:$C$379,3,0)</f>
        <v>22178491.306510001</v>
      </c>
      <c r="D199" t="s">
        <v>375</v>
      </c>
      <c r="E199">
        <v>11.084</v>
      </c>
      <c r="F199">
        <v>54.274000000000001</v>
      </c>
      <c r="G199" t="str">
        <f t="shared" si="26"/>
        <v>10,000,000 - 30,000,000</v>
      </c>
      <c r="H199" t="str">
        <f t="shared" si="27"/>
        <v>10,000,000 - 30,000,000</v>
      </c>
      <c r="I199">
        <f t="shared" si="28"/>
        <v>4</v>
      </c>
      <c r="J199">
        <f t="shared" si="29"/>
        <v>4</v>
      </c>
      <c r="K199">
        <f t="shared" si="24"/>
        <v>1.7320508075688776</v>
      </c>
      <c r="L199">
        <f t="shared" si="25"/>
        <v>1.9999999999999996</v>
      </c>
      <c r="M199">
        <f t="shared" si="30"/>
        <v>1.7320508075688776</v>
      </c>
      <c r="N199">
        <f t="shared" si="31"/>
        <v>1.9999999999999996</v>
      </c>
      <c r="O199">
        <f>VLOOKUP(A199,site_data_desc!$A$2:$M$380,3,0)</f>
        <v>0</v>
      </c>
      <c r="P199">
        <f>VLOOKUP(A199,site_data_desc!$A$2:$M$380,4,0)</f>
        <v>3.0298800000000001E-2</v>
      </c>
      <c r="Q199">
        <f>VLOOKUP(A199,site_data_desc!$A$2:$M$380,5,0)</f>
        <v>33.421700000000001</v>
      </c>
      <c r="R199">
        <f>VLOOKUP(A199,site_data_desc!$A$2:$M$380,6,0)</f>
        <v>40.684502000000002</v>
      </c>
      <c r="S199">
        <f>VLOOKUP(A199,site_data_desc!$A$2:$M$380,7,0)</f>
        <v>1</v>
      </c>
      <c r="T199">
        <f>VLOOKUP(A199,site_data_desc!$A$2:$M$380,8,0)</f>
        <v>1.2199999999999999E-2</v>
      </c>
      <c r="U199">
        <f>VLOOKUP(A199,site_data_desc!$A$2:$M$380,9,0)</f>
        <v>2.7600000000000003E-2</v>
      </c>
      <c r="V199">
        <f>VLOOKUP(A199,site_data_desc!$A$2:$M$380,10,0)</f>
        <v>1</v>
      </c>
      <c r="W199">
        <f>VLOOKUP(A199,site_data_desc!$A$2:$M$380,11,0)</f>
        <v>0</v>
      </c>
      <c r="X199">
        <f>VLOOKUP(A199,site_data_desc!$A$2:$M$380,12,0)</f>
        <v>0</v>
      </c>
      <c r="Y199">
        <f>VLOOKUP(A199,site_data_desc!$A$2:$M$380,13,0)</f>
        <v>0</v>
      </c>
    </row>
    <row r="200" spans="1:25" x14ac:dyDescent="0.3">
      <c r="A200" t="s">
        <v>182</v>
      </c>
      <c r="B200" s="1">
        <f>VLOOKUP(A200,welfare_data!$A$1:$C$379,2,0)</f>
        <v>13204649.144230001</v>
      </c>
      <c r="C200" s="1">
        <f>VLOOKUP(A200,welfare_data!$A$1:$C$379,3,0)</f>
        <v>17602202.841990001</v>
      </c>
      <c r="D200" t="s">
        <v>375</v>
      </c>
      <c r="E200">
        <v>10.196</v>
      </c>
      <c r="F200">
        <v>54.371000000000002</v>
      </c>
      <c r="G200" t="str">
        <f t="shared" si="26"/>
        <v>10,000,000 - 30,000,000</v>
      </c>
      <c r="H200" t="str">
        <f t="shared" si="27"/>
        <v>10,000,000 - 30,000,000</v>
      </c>
      <c r="I200">
        <f t="shared" si="28"/>
        <v>4</v>
      </c>
      <c r="J200">
        <f t="shared" si="29"/>
        <v>4</v>
      </c>
      <c r="K200">
        <f t="shared" si="24"/>
        <v>1.7320508075688776</v>
      </c>
      <c r="L200">
        <f t="shared" si="25"/>
        <v>1.9999999999999996</v>
      </c>
      <c r="M200">
        <f t="shared" si="30"/>
        <v>1.7320508075688776</v>
      </c>
      <c r="N200">
        <f t="shared" si="31"/>
        <v>1.9999999999999996</v>
      </c>
      <c r="O200">
        <f>VLOOKUP(A200,site_data_desc!$A$2:$M$380,3,0)</f>
        <v>0</v>
      </c>
      <c r="P200">
        <f>VLOOKUP(A200,site_data_desc!$A$2:$M$380,4,0)</f>
        <v>0.56290697999999995</v>
      </c>
      <c r="Q200">
        <f>VLOOKUP(A200,site_data_desc!$A$2:$M$380,5,0)</f>
        <v>1316.87</v>
      </c>
      <c r="R200">
        <f>VLOOKUP(A200,site_data_desc!$A$2:$M$380,6,0)</f>
        <v>1004</v>
      </c>
      <c r="S200">
        <f>VLOOKUP(A200,site_data_desc!$A$2:$M$380,7,0)</f>
        <v>1</v>
      </c>
      <c r="T200">
        <f>VLOOKUP(A200,site_data_desc!$A$2:$M$380,8,0)</f>
        <v>2.3199999999999998E-2</v>
      </c>
      <c r="U200">
        <f>VLOOKUP(A200,site_data_desc!$A$2:$M$380,9,0)</f>
        <v>1.2199999999999999E-2</v>
      </c>
      <c r="V200">
        <f>VLOOKUP(A200,site_data_desc!$A$2:$M$380,10,0)</f>
        <v>1</v>
      </c>
      <c r="W200">
        <f>VLOOKUP(A200,site_data_desc!$A$2:$M$380,11,0)</f>
        <v>0</v>
      </c>
      <c r="X200">
        <f>VLOOKUP(A200,site_data_desc!$A$2:$M$380,12,0)</f>
        <v>0</v>
      </c>
      <c r="Y200">
        <f>VLOOKUP(A200,site_data_desc!$A$2:$M$380,13,0)</f>
        <v>0</v>
      </c>
    </row>
    <row r="201" spans="1:25" x14ac:dyDescent="0.3">
      <c r="A201" t="s">
        <v>183</v>
      </c>
      <c r="B201" s="1">
        <f>VLOOKUP(A201,welfare_data!$A$1:$C$379,2,0)</f>
        <v>13235111.604259999</v>
      </c>
      <c r="C201" s="1">
        <f>VLOOKUP(A201,welfare_data!$A$1:$C$379,3,0)</f>
        <v>17602842.723609999</v>
      </c>
      <c r="D201" t="s">
        <v>375</v>
      </c>
      <c r="E201">
        <v>10.026</v>
      </c>
      <c r="F201">
        <v>54.581000000000003</v>
      </c>
      <c r="G201" t="str">
        <f t="shared" si="26"/>
        <v>10,000,000 - 30,000,000</v>
      </c>
      <c r="H201" t="str">
        <f t="shared" si="27"/>
        <v>10,000,000 - 30,000,000</v>
      </c>
      <c r="I201">
        <f t="shared" si="28"/>
        <v>4</v>
      </c>
      <c r="J201">
        <f t="shared" si="29"/>
        <v>4</v>
      </c>
      <c r="K201">
        <f t="shared" si="24"/>
        <v>1.7320508075688776</v>
      </c>
      <c r="L201">
        <f t="shared" si="25"/>
        <v>1.9999999999999996</v>
      </c>
      <c r="M201">
        <f t="shared" si="30"/>
        <v>1.7320508075688776</v>
      </c>
      <c r="N201">
        <f t="shared" si="31"/>
        <v>1.9999999999999996</v>
      </c>
      <c r="O201">
        <f>VLOOKUP(A201,site_data_desc!$A$2:$M$380,3,0)</f>
        <v>0</v>
      </c>
      <c r="P201">
        <f>VLOOKUP(A201,site_data_desc!$A$2:$M$380,4,0)</f>
        <v>1.6652500000000001E-2</v>
      </c>
      <c r="Q201">
        <f>VLOOKUP(A201,site_data_desc!$A$2:$M$380,5,0)</f>
        <v>31.423598999999999</v>
      </c>
      <c r="R201">
        <f>VLOOKUP(A201,site_data_desc!$A$2:$M$380,6,0)</f>
        <v>28.4758</v>
      </c>
      <c r="S201">
        <f>VLOOKUP(A201,site_data_desc!$A$2:$M$380,7,0)</f>
        <v>1</v>
      </c>
      <c r="T201">
        <f>VLOOKUP(A201,site_data_desc!$A$2:$M$380,8,0)</f>
        <v>1.916E-2</v>
      </c>
      <c r="U201">
        <f>VLOOKUP(A201,site_data_desc!$A$2:$M$380,9,0)</f>
        <v>2.0829999999999998E-2</v>
      </c>
      <c r="V201">
        <f>VLOOKUP(A201,site_data_desc!$A$2:$M$380,10,0)</f>
        <v>1</v>
      </c>
      <c r="W201">
        <f>VLOOKUP(A201,site_data_desc!$A$2:$M$380,11,0)</f>
        <v>0</v>
      </c>
      <c r="X201">
        <f>VLOOKUP(A201,site_data_desc!$A$2:$M$380,12,0)</f>
        <v>0</v>
      </c>
      <c r="Y201">
        <f>VLOOKUP(A201,site_data_desc!$A$2:$M$380,13,0)</f>
        <v>0</v>
      </c>
    </row>
    <row r="202" spans="1:25" x14ac:dyDescent="0.3">
      <c r="A202" t="s">
        <v>185</v>
      </c>
      <c r="B202" s="1">
        <f>VLOOKUP(A202,welfare_data!$A$1:$C$379,2,0)</f>
        <v>48100570.581409998</v>
      </c>
      <c r="C202" s="1">
        <f>VLOOKUP(A202,welfare_data!$A$1:$C$379,3,0)</f>
        <v>63833281.575259998</v>
      </c>
      <c r="D202" t="s">
        <v>375</v>
      </c>
      <c r="E202">
        <v>9.5299999999999905</v>
      </c>
      <c r="F202">
        <v>54.841999999999899</v>
      </c>
      <c r="G202" t="str">
        <f t="shared" si="26"/>
        <v>30,000,000 - 70,000,000</v>
      </c>
      <c r="H202" t="str">
        <f t="shared" si="27"/>
        <v>30,000,000 - 70,000,000</v>
      </c>
      <c r="I202">
        <f t="shared" si="28"/>
        <v>5</v>
      </c>
      <c r="J202">
        <f t="shared" si="29"/>
        <v>5</v>
      </c>
      <c r="K202">
        <f t="shared" si="24"/>
        <v>1.9870133464215782</v>
      </c>
      <c r="L202">
        <f t="shared" si="25"/>
        <v>2.3784142300054416</v>
      </c>
      <c r="M202">
        <f t="shared" si="30"/>
        <v>1.9870133464215782</v>
      </c>
      <c r="N202">
        <f t="shared" si="31"/>
        <v>2.3784142300054416</v>
      </c>
      <c r="O202">
        <f>VLOOKUP(A202,site_data_desc!$A$2:$M$380,3,0)</f>
        <v>0</v>
      </c>
      <c r="P202">
        <f>VLOOKUP(A202,site_data_desc!$A$2:$M$380,4,0)</f>
        <v>0.22253899999999999</v>
      </c>
      <c r="Q202">
        <f>VLOOKUP(A202,site_data_desc!$A$2:$M$380,5,0)</f>
        <v>221.51499999999999</v>
      </c>
      <c r="R202">
        <f>VLOOKUP(A202,site_data_desc!$A$2:$M$380,6,0)</f>
        <v>394.74099999999999</v>
      </c>
      <c r="S202">
        <f>VLOOKUP(A202,site_data_desc!$A$2:$M$380,7,0)</f>
        <v>2</v>
      </c>
      <c r="T202">
        <f>VLOOKUP(A202,site_data_desc!$A$2:$M$380,8,0)</f>
        <v>9.9659999999999999E-2</v>
      </c>
      <c r="U202">
        <f>VLOOKUP(A202,site_data_desc!$A$2:$M$380,9,0)</f>
        <v>3.0329999999999999E-2</v>
      </c>
      <c r="V202">
        <f>VLOOKUP(A202,site_data_desc!$A$2:$M$380,10,0)</f>
        <v>0</v>
      </c>
      <c r="W202">
        <f>VLOOKUP(A202,site_data_desc!$A$2:$M$380,11,0)</f>
        <v>1</v>
      </c>
      <c r="X202">
        <f>VLOOKUP(A202,site_data_desc!$A$2:$M$380,12,0)</f>
        <v>0</v>
      </c>
      <c r="Y202">
        <f>VLOOKUP(A202,site_data_desc!$A$2:$M$380,13,0)</f>
        <v>0</v>
      </c>
    </row>
    <row r="203" spans="1:25" x14ac:dyDescent="0.3">
      <c r="A203" t="s">
        <v>184</v>
      </c>
      <c r="B203" s="1">
        <f>VLOOKUP(A203,welfare_data!$A$1:$C$379,2,0)</f>
        <v>30753927.25037</v>
      </c>
      <c r="C203" s="1">
        <f>VLOOKUP(A203,welfare_data!$A$1:$C$379,3,0)</f>
        <v>40879391.692340001</v>
      </c>
      <c r="D203" t="s">
        <v>375</v>
      </c>
      <c r="E203">
        <v>9.9309999999999903</v>
      </c>
      <c r="F203">
        <v>54.628</v>
      </c>
      <c r="G203" t="str">
        <f t="shared" si="26"/>
        <v>30,000,000 - 70,000,000</v>
      </c>
      <c r="H203" t="str">
        <f t="shared" si="27"/>
        <v>30,000,000 - 70,000,000</v>
      </c>
      <c r="I203">
        <f t="shared" si="28"/>
        <v>5</v>
      </c>
      <c r="J203">
        <f t="shared" si="29"/>
        <v>5</v>
      </c>
      <c r="K203">
        <f t="shared" si="24"/>
        <v>1.9870133464215782</v>
      </c>
      <c r="L203">
        <f t="shared" si="25"/>
        <v>2.3784142300054416</v>
      </c>
      <c r="M203">
        <f t="shared" si="30"/>
        <v>1.9870133464215782</v>
      </c>
      <c r="N203">
        <f t="shared" si="31"/>
        <v>2.3784142300054416</v>
      </c>
      <c r="O203">
        <f>VLOOKUP(A203,site_data_desc!$A$2:$M$380,3,0)</f>
        <v>0</v>
      </c>
      <c r="P203">
        <f>VLOOKUP(A203,site_data_desc!$A$2:$M$380,4,0)</f>
        <v>6.3789101000000001E-2</v>
      </c>
      <c r="Q203">
        <f>VLOOKUP(A203,site_data_desc!$A$2:$M$380,5,0)</f>
        <v>101.306</v>
      </c>
      <c r="R203">
        <f>VLOOKUP(A203,site_data_desc!$A$2:$M$380,6,0)</f>
        <v>73.813598999999996</v>
      </c>
      <c r="S203">
        <f>VLOOKUP(A203,site_data_desc!$A$2:$M$380,7,0)</f>
        <v>1</v>
      </c>
      <c r="T203">
        <f>VLOOKUP(A203,site_data_desc!$A$2:$M$380,8,0)</f>
        <v>7.1669999999999998E-2</v>
      </c>
      <c r="U203">
        <f>VLOOKUP(A203,site_data_desc!$A$2:$M$380,9,0)</f>
        <v>1.183E-2</v>
      </c>
      <c r="V203">
        <f>VLOOKUP(A203,site_data_desc!$A$2:$M$380,10,0)</f>
        <v>1</v>
      </c>
      <c r="W203">
        <f>VLOOKUP(A203,site_data_desc!$A$2:$M$380,11,0)</f>
        <v>0</v>
      </c>
      <c r="X203">
        <f>VLOOKUP(A203,site_data_desc!$A$2:$M$380,12,0)</f>
        <v>0</v>
      </c>
      <c r="Y203">
        <f>VLOOKUP(A203,site_data_desc!$A$2:$M$380,13,0)</f>
        <v>0</v>
      </c>
    </row>
    <row r="204" spans="1:25" x14ac:dyDescent="0.3">
      <c r="A204" t="s">
        <v>181</v>
      </c>
      <c r="B204" s="1">
        <f>VLOOKUP(A204,welfare_data!$A$1:$C$379,2,0)</f>
        <v>73045565.088339999</v>
      </c>
      <c r="C204" s="1">
        <f>VLOOKUP(A204,welfare_data!$A$1:$C$379,3,0)</f>
        <v>97803938.420399994</v>
      </c>
      <c r="D204" t="s">
        <v>375</v>
      </c>
      <c r="E204">
        <v>11.196</v>
      </c>
      <c r="F204">
        <v>54.509</v>
      </c>
      <c r="G204" t="str">
        <f t="shared" si="26"/>
        <v>70,000,000 - 150,000,000</v>
      </c>
      <c r="H204" t="str">
        <f t="shared" si="27"/>
        <v>70,000,000 - 150,000,000</v>
      </c>
      <c r="I204">
        <f t="shared" si="28"/>
        <v>6</v>
      </c>
      <c r="J204">
        <f t="shared" si="29"/>
        <v>6</v>
      </c>
      <c r="K204">
        <f t="shared" si="24"/>
        <v>2.2795070569547784</v>
      </c>
      <c r="L204">
        <f t="shared" si="25"/>
        <v>2.8284271247461894</v>
      </c>
      <c r="M204">
        <f t="shared" si="30"/>
        <v>2.2795070569547784</v>
      </c>
      <c r="N204">
        <f t="shared" si="31"/>
        <v>2.8284271247461894</v>
      </c>
      <c r="O204">
        <f>VLOOKUP(A204,site_data_desc!$A$2:$M$380,3,0)</f>
        <v>0</v>
      </c>
      <c r="P204">
        <f>VLOOKUP(A204,site_data_desc!$A$2:$M$380,4,0)</f>
        <v>3.5475498000000001E-2</v>
      </c>
      <c r="Q204">
        <f>VLOOKUP(A204,site_data_desc!$A$2:$M$380,5,0)</f>
        <v>28.882200000000001</v>
      </c>
      <c r="R204">
        <f>VLOOKUP(A204,site_data_desc!$A$2:$M$380,6,0)</f>
        <v>51.957802000000001</v>
      </c>
      <c r="S204">
        <f>VLOOKUP(A204,site_data_desc!$A$2:$M$380,7,0)</f>
        <v>1</v>
      </c>
      <c r="T204">
        <f>VLOOKUP(A204,site_data_desc!$A$2:$M$380,8,0)</f>
        <v>6.1399999999999996E-2</v>
      </c>
      <c r="U204">
        <f>VLOOKUP(A204,site_data_desc!$A$2:$M$380,9,0)</f>
        <v>2.1000000000000001E-2</v>
      </c>
      <c r="V204">
        <f>VLOOKUP(A204,site_data_desc!$A$2:$M$380,10,0)</f>
        <v>1</v>
      </c>
      <c r="W204">
        <f>VLOOKUP(A204,site_data_desc!$A$2:$M$380,11,0)</f>
        <v>0</v>
      </c>
      <c r="X204">
        <f>VLOOKUP(A204,site_data_desc!$A$2:$M$380,12,0)</f>
        <v>0</v>
      </c>
      <c r="Y204">
        <f>VLOOKUP(A204,site_data_desc!$A$2:$M$380,13,0)</f>
        <v>0</v>
      </c>
    </row>
    <row r="205" spans="1:25" x14ac:dyDescent="0.3">
      <c r="A205" t="s">
        <v>211</v>
      </c>
      <c r="B205" s="1">
        <f>VLOOKUP(A205,welfare_data!$A$1:$C$379,2,0)</f>
        <v>7302552.0879800003</v>
      </c>
      <c r="C205" s="1">
        <f>VLOOKUP(A205,welfare_data!$A$1:$C$379,3,0)</f>
        <v>11125039.0153</v>
      </c>
      <c r="D205" t="s">
        <v>376</v>
      </c>
      <c r="E205">
        <v>20.989999999999899</v>
      </c>
      <c r="F205">
        <v>56.505000000000003</v>
      </c>
      <c r="G205" t="str">
        <f t="shared" si="26"/>
        <v>3,000,000 - 10,000,000</v>
      </c>
      <c r="H205" t="str">
        <f t="shared" si="27"/>
        <v>10,000,000 - 30,000,000</v>
      </c>
      <c r="I205">
        <f t="shared" si="28"/>
        <v>3</v>
      </c>
      <c r="J205">
        <f t="shared" si="29"/>
        <v>4</v>
      </c>
      <c r="K205">
        <f t="shared" si="24"/>
        <v>1.5098036484771051</v>
      </c>
      <c r="L205">
        <f t="shared" si="25"/>
        <v>1.6817928305074288</v>
      </c>
      <c r="M205">
        <f t="shared" si="30"/>
        <v>1.7320508075688776</v>
      </c>
      <c r="N205">
        <f t="shared" si="31"/>
        <v>1.9999999999999996</v>
      </c>
      <c r="O205">
        <f>VLOOKUP(A205,site_data_desc!$A$2:$M$380,3,0)</f>
        <v>0</v>
      </c>
      <c r="P205">
        <f>VLOOKUP(A205,site_data_desc!$A$2:$M$380,4,0)</f>
        <v>2.7892700000000001</v>
      </c>
      <c r="Q205">
        <f>VLOOKUP(A205,site_data_desc!$A$2:$M$380,5,0)</f>
        <v>1410.14</v>
      </c>
      <c r="R205">
        <f>VLOOKUP(A205,site_data_desc!$A$2:$M$380,6,0)</f>
        <v>621.03497000000004</v>
      </c>
      <c r="S205">
        <f>VLOOKUP(A205,site_data_desc!$A$2:$M$380,7,0)</f>
        <v>1</v>
      </c>
      <c r="T205">
        <f>VLOOKUP(A205,site_data_desc!$A$2:$M$380,8,0)</f>
        <v>5.1999999999999998E-2</v>
      </c>
      <c r="U205">
        <f>VLOOKUP(A205,site_data_desc!$A$2:$M$380,9,0)</f>
        <v>6.0000000000000001E-3</v>
      </c>
      <c r="V205">
        <f>VLOOKUP(A205,site_data_desc!$A$2:$M$380,10,0)</f>
        <v>1</v>
      </c>
      <c r="W205">
        <f>VLOOKUP(A205,site_data_desc!$A$2:$M$380,11,0)</f>
        <v>0</v>
      </c>
      <c r="X205">
        <f>VLOOKUP(A205,site_data_desc!$A$2:$M$380,12,0)</f>
        <v>0</v>
      </c>
      <c r="Y205">
        <f>VLOOKUP(A205,site_data_desc!$A$2:$M$380,13,0)</f>
        <v>0</v>
      </c>
    </row>
    <row r="206" spans="1:25" x14ac:dyDescent="0.3">
      <c r="A206" t="s">
        <v>212</v>
      </c>
      <c r="B206" s="1">
        <f>VLOOKUP(A206,welfare_data!$A$1:$C$379,2,0)</f>
        <v>8521714.3142900001</v>
      </c>
      <c r="C206" s="1">
        <f>VLOOKUP(A206,welfare_data!$A$1:$C$379,3,0)</f>
        <v>7467917.7964000003</v>
      </c>
      <c r="D206" t="s">
        <v>376</v>
      </c>
      <c r="E206">
        <v>21.529</v>
      </c>
      <c r="F206">
        <v>57.393000000000001</v>
      </c>
      <c r="G206" t="str">
        <f t="shared" si="26"/>
        <v>3,000,000 - 10,000,000</v>
      </c>
      <c r="H206" t="str">
        <f t="shared" si="27"/>
        <v>3,000,000 - 10,000,000</v>
      </c>
      <c r="I206">
        <f t="shared" si="28"/>
        <v>3</v>
      </c>
      <c r="J206">
        <f t="shared" si="29"/>
        <v>3</v>
      </c>
      <c r="K206">
        <f t="shared" si="24"/>
        <v>1.5098036484771051</v>
      </c>
      <c r="L206">
        <f t="shared" si="25"/>
        <v>1.6817928305074288</v>
      </c>
      <c r="M206">
        <f t="shared" si="30"/>
        <v>1.5098036484771051</v>
      </c>
      <c r="N206">
        <f t="shared" si="31"/>
        <v>1.6817928305074288</v>
      </c>
      <c r="O206">
        <f>VLOOKUP(A206,site_data_desc!$A$2:$M$380,3,0)</f>
        <v>1</v>
      </c>
      <c r="P206">
        <f>VLOOKUP(A206,site_data_desc!$A$2:$M$380,4,0)</f>
        <v>1.5198900000000002</v>
      </c>
      <c r="Q206">
        <f>VLOOKUP(A206,site_data_desc!$A$2:$M$380,5,0)</f>
        <v>821.64301</v>
      </c>
      <c r="R206">
        <f>VLOOKUP(A206,site_data_desc!$A$2:$M$380,6,0)</f>
        <v>293.06799000000001</v>
      </c>
      <c r="S206">
        <f>VLOOKUP(A206,site_data_desc!$A$2:$M$380,7,0)</f>
        <v>1</v>
      </c>
      <c r="T206">
        <f>VLOOKUP(A206,site_data_desc!$A$2:$M$380,8,0)</f>
        <v>5.8250000000000003E-2</v>
      </c>
      <c r="U206">
        <f>VLOOKUP(A206,site_data_desc!$A$2:$M$380,9,0)</f>
        <v>3.5200000000000001E-3</v>
      </c>
      <c r="V206">
        <f>VLOOKUP(A206,site_data_desc!$A$2:$M$380,10,0)</f>
        <v>1</v>
      </c>
      <c r="W206">
        <f>VLOOKUP(A206,site_data_desc!$A$2:$M$380,11,0)</f>
        <v>0</v>
      </c>
      <c r="X206">
        <f>VLOOKUP(A206,site_data_desc!$A$2:$M$380,12,0)</f>
        <v>0</v>
      </c>
      <c r="Y206">
        <f>VLOOKUP(A206,site_data_desc!$A$2:$M$380,13,0)</f>
        <v>0</v>
      </c>
    </row>
    <row r="207" spans="1:25" x14ac:dyDescent="0.3">
      <c r="A207" t="s">
        <v>210</v>
      </c>
      <c r="B207" s="1">
        <f>VLOOKUP(A207,welfare_data!$A$1:$C$379,2,0)</f>
        <v>1123683.14066</v>
      </c>
      <c r="C207" s="1">
        <f>VLOOKUP(A207,welfare_data!$A$1:$C$379,3,0)</f>
        <v>1810946.09843</v>
      </c>
      <c r="D207" t="s">
        <v>376</v>
      </c>
      <c r="E207">
        <v>21.18</v>
      </c>
      <c r="F207">
        <v>56.893000000000001</v>
      </c>
      <c r="G207" t="str">
        <f t="shared" si="26"/>
        <v>1,000,000 - 3,000,000</v>
      </c>
      <c r="H207" t="str">
        <f t="shared" si="27"/>
        <v>1,000,000 - 3,000,000</v>
      </c>
      <c r="I207">
        <f t="shared" si="28"/>
        <v>2</v>
      </c>
      <c r="J207">
        <f t="shared" si="29"/>
        <v>2</v>
      </c>
      <c r="K207">
        <f t="shared" si="24"/>
        <v>1.3160740129524926</v>
      </c>
      <c r="L207">
        <f t="shared" si="25"/>
        <v>1.4142135623730949</v>
      </c>
      <c r="M207">
        <f t="shared" si="30"/>
        <v>1.3160740129524926</v>
      </c>
      <c r="N207">
        <f t="shared" si="31"/>
        <v>1.4142135623730949</v>
      </c>
      <c r="O207">
        <f>VLOOKUP(A207,site_data_desc!$A$2:$M$380,3,0)</f>
        <v>0</v>
      </c>
      <c r="P207">
        <f>VLOOKUP(A207,site_data_desc!$A$2:$M$380,4,0)</f>
        <v>7.7984802000000006E-2</v>
      </c>
      <c r="Q207">
        <f>VLOOKUP(A207,site_data_desc!$A$2:$M$380,5,0)</f>
        <v>30.064501</v>
      </c>
      <c r="R207">
        <f>VLOOKUP(A207,site_data_desc!$A$2:$M$380,6,0)</f>
        <v>10.760300000000001</v>
      </c>
      <c r="S207">
        <f>VLOOKUP(A207,site_data_desc!$A$2:$M$380,7,0)</f>
        <v>3</v>
      </c>
      <c r="T207">
        <f>VLOOKUP(A207,site_data_desc!$A$2:$M$380,8,0)</f>
        <v>0.222</v>
      </c>
      <c r="U207">
        <f>VLOOKUP(A207,site_data_desc!$A$2:$M$380,9,0)</f>
        <v>3.4000000000000002E-2</v>
      </c>
      <c r="V207">
        <f>VLOOKUP(A207,site_data_desc!$A$2:$M$380,10,0)</f>
        <v>0</v>
      </c>
      <c r="W207">
        <f>VLOOKUP(A207,site_data_desc!$A$2:$M$380,11,0)</f>
        <v>0</v>
      </c>
      <c r="X207">
        <f>VLOOKUP(A207,site_data_desc!$A$2:$M$380,12,0)</f>
        <v>1</v>
      </c>
      <c r="Y207">
        <f>VLOOKUP(A207,site_data_desc!$A$2:$M$380,13,0)</f>
        <v>0</v>
      </c>
    </row>
    <row r="208" spans="1:25" x14ac:dyDescent="0.3">
      <c r="A208" t="s">
        <v>213</v>
      </c>
      <c r="B208" s="1">
        <f>VLOOKUP(A208,welfare_data!$A$1:$C$379,2,0)</f>
        <v>278271.90019999997</v>
      </c>
      <c r="C208" s="1">
        <f>VLOOKUP(A208,welfare_data!$A$1:$C$379,3,0)</f>
        <v>476590.80282099999</v>
      </c>
      <c r="D208" t="s">
        <v>376</v>
      </c>
      <c r="E208">
        <v>22.594999999999899</v>
      </c>
      <c r="F208">
        <v>57.744</v>
      </c>
      <c r="G208" t="str">
        <f t="shared" si="26"/>
        <v>&lt; 1 million</v>
      </c>
      <c r="H208" t="str">
        <f t="shared" si="27"/>
        <v>&lt; 1 million</v>
      </c>
      <c r="I208">
        <f t="shared" si="28"/>
        <v>1</v>
      </c>
      <c r="J208">
        <f t="shared" si="29"/>
        <v>1</v>
      </c>
      <c r="K208">
        <f t="shared" si="24"/>
        <v>1.1472026904398771</v>
      </c>
      <c r="L208">
        <f t="shared" si="25"/>
        <v>1.189207115002721</v>
      </c>
      <c r="M208">
        <f t="shared" si="30"/>
        <v>1.1472026904398771</v>
      </c>
      <c r="N208">
        <f t="shared" si="31"/>
        <v>1.189207115002721</v>
      </c>
      <c r="O208">
        <f>VLOOKUP(A208,site_data_desc!$A$2:$M$380,3,0)</f>
        <v>0</v>
      </c>
      <c r="P208">
        <f>VLOOKUP(A208,site_data_desc!$A$2:$M$380,4,0)</f>
        <v>7.2880501E-2</v>
      </c>
      <c r="Q208">
        <f>VLOOKUP(A208,site_data_desc!$A$2:$M$380,5,0)</f>
        <v>35.105201999999998</v>
      </c>
      <c r="R208">
        <f>VLOOKUP(A208,site_data_desc!$A$2:$M$380,6,0)</f>
        <v>18.584800999999999</v>
      </c>
      <c r="S208">
        <f>VLOOKUP(A208,site_data_desc!$A$2:$M$380,7,0)</f>
        <v>1</v>
      </c>
      <c r="T208">
        <f>VLOOKUP(A208,site_data_desc!$A$2:$M$380,8,0)</f>
        <v>1.6E-2</v>
      </c>
      <c r="U208">
        <f>VLOOKUP(A208,site_data_desc!$A$2:$M$380,9,0)</f>
        <v>1E-3</v>
      </c>
      <c r="V208">
        <f>VLOOKUP(A208,site_data_desc!$A$2:$M$380,10,0)</f>
        <v>1</v>
      </c>
      <c r="W208">
        <f>VLOOKUP(A208,site_data_desc!$A$2:$M$380,11,0)</f>
        <v>0</v>
      </c>
      <c r="X208">
        <f>VLOOKUP(A208,site_data_desc!$A$2:$M$380,12,0)</f>
        <v>0</v>
      </c>
      <c r="Y208">
        <f>VLOOKUP(A208,site_data_desc!$A$2:$M$380,13,0)</f>
        <v>0</v>
      </c>
    </row>
    <row r="209" spans="1:25" x14ac:dyDescent="0.3">
      <c r="A209" t="s">
        <v>214</v>
      </c>
      <c r="B209" s="1">
        <f>VLOOKUP(A209,welfare_data!$A$1:$C$379,2,0)</f>
        <v>83559.719714000006</v>
      </c>
      <c r="C209" s="1">
        <f>VLOOKUP(A209,welfare_data!$A$1:$C$379,3,0)</f>
        <v>163228.58694499999</v>
      </c>
      <c r="D209" t="s">
        <v>376</v>
      </c>
      <c r="E209">
        <v>23.125</v>
      </c>
      <c r="F209">
        <v>57.365000000000002</v>
      </c>
      <c r="G209" t="str">
        <f t="shared" si="26"/>
        <v>&lt; 1 million</v>
      </c>
      <c r="H209" t="str">
        <f t="shared" si="27"/>
        <v>&lt; 1 million</v>
      </c>
      <c r="I209">
        <f t="shared" si="28"/>
        <v>1</v>
      </c>
      <c r="J209">
        <f t="shared" si="29"/>
        <v>1</v>
      </c>
      <c r="K209">
        <f t="shared" si="24"/>
        <v>1.1472026904398771</v>
      </c>
      <c r="L209">
        <f t="shared" si="25"/>
        <v>1.189207115002721</v>
      </c>
      <c r="M209">
        <f t="shared" si="30"/>
        <v>1.1472026904398771</v>
      </c>
      <c r="N209">
        <f t="shared" si="31"/>
        <v>1.189207115002721</v>
      </c>
      <c r="O209">
        <f>VLOOKUP(A209,site_data_desc!$A$2:$M$380,3,0)</f>
        <v>0</v>
      </c>
      <c r="P209">
        <f>VLOOKUP(A209,site_data_desc!$A$2:$M$380,4,0)</f>
        <v>8.0428000999999999E-2</v>
      </c>
      <c r="Q209">
        <f>VLOOKUP(A209,site_data_desc!$A$2:$M$380,5,0)</f>
        <v>51.961300000000001</v>
      </c>
      <c r="R209">
        <f>VLOOKUP(A209,site_data_desc!$A$2:$M$380,6,0)</f>
        <v>24.792100999999999</v>
      </c>
      <c r="S209">
        <f>VLOOKUP(A209,site_data_desc!$A$2:$M$380,7,0)</f>
        <v>1</v>
      </c>
      <c r="T209">
        <f>VLOOKUP(A209,site_data_desc!$A$2:$M$380,8,0)</f>
        <v>3.5999999999999997E-2</v>
      </c>
      <c r="U209">
        <f>VLOOKUP(A209,site_data_desc!$A$2:$M$380,9,0)</f>
        <v>1E-3</v>
      </c>
      <c r="V209">
        <f>VLOOKUP(A209,site_data_desc!$A$2:$M$380,10,0)</f>
        <v>1</v>
      </c>
      <c r="W209">
        <f>VLOOKUP(A209,site_data_desc!$A$2:$M$380,11,0)</f>
        <v>0</v>
      </c>
      <c r="X209">
        <f>VLOOKUP(A209,site_data_desc!$A$2:$M$380,12,0)</f>
        <v>0</v>
      </c>
      <c r="Y209">
        <f>VLOOKUP(A209,site_data_desc!$A$2:$M$380,13,0)</f>
        <v>0</v>
      </c>
    </row>
    <row r="210" spans="1:25" x14ac:dyDescent="0.3">
      <c r="A210" t="s">
        <v>215</v>
      </c>
      <c r="B210" s="1">
        <f>VLOOKUP(A210,welfare_data!$A$1:$C$379,2,0)</f>
        <v>576096.49468700006</v>
      </c>
      <c r="C210" s="1">
        <f>VLOOKUP(A210,welfare_data!$A$1:$C$379,3,0)</f>
        <v>884342.08226299996</v>
      </c>
      <c r="D210" t="s">
        <v>376</v>
      </c>
      <c r="E210">
        <v>22.803999999999899</v>
      </c>
      <c r="F210">
        <v>57.509999999999899</v>
      </c>
      <c r="G210" t="str">
        <f t="shared" si="26"/>
        <v>&lt; 1 million</v>
      </c>
      <c r="H210" t="str">
        <f t="shared" si="27"/>
        <v>&lt; 1 million</v>
      </c>
      <c r="I210">
        <f t="shared" si="28"/>
        <v>1</v>
      </c>
      <c r="J210">
        <f t="shared" si="29"/>
        <v>1</v>
      </c>
      <c r="K210">
        <f t="shared" si="24"/>
        <v>1.1472026904398771</v>
      </c>
      <c r="L210">
        <f t="shared" si="25"/>
        <v>1.189207115002721</v>
      </c>
      <c r="M210">
        <f t="shared" si="30"/>
        <v>1.1472026904398771</v>
      </c>
      <c r="N210">
        <f t="shared" si="31"/>
        <v>1.189207115002721</v>
      </c>
      <c r="O210">
        <f>VLOOKUP(A210,site_data_desc!$A$2:$M$380,3,0)</f>
        <v>0</v>
      </c>
      <c r="P210">
        <f>VLOOKUP(A210,site_data_desc!$A$2:$M$380,4,0)</f>
        <v>9.2765899999999998E-2</v>
      </c>
      <c r="Q210">
        <f>VLOOKUP(A210,site_data_desc!$A$2:$M$380,5,0)</f>
        <v>35.333500000000001</v>
      </c>
      <c r="R210">
        <f>VLOOKUP(A210,site_data_desc!$A$2:$M$380,6,0)</f>
        <v>15.609500000000001</v>
      </c>
      <c r="S210">
        <f>VLOOKUP(A210,site_data_desc!$A$2:$M$380,7,0)</f>
        <v>1</v>
      </c>
      <c r="T210">
        <f>VLOOKUP(A210,site_data_desc!$A$2:$M$380,8,0)</f>
        <v>0.02</v>
      </c>
      <c r="U210">
        <f>VLOOKUP(A210,site_data_desc!$A$2:$M$380,9,0)</f>
        <v>1E-3</v>
      </c>
      <c r="V210">
        <f>VLOOKUP(A210,site_data_desc!$A$2:$M$380,10,0)</f>
        <v>1</v>
      </c>
      <c r="W210">
        <f>VLOOKUP(A210,site_data_desc!$A$2:$M$380,11,0)</f>
        <v>0</v>
      </c>
      <c r="X210">
        <f>VLOOKUP(A210,site_data_desc!$A$2:$M$380,12,0)</f>
        <v>0</v>
      </c>
      <c r="Y210">
        <f>VLOOKUP(A210,site_data_desc!$A$2:$M$380,13,0)</f>
        <v>0</v>
      </c>
    </row>
    <row r="211" spans="1:25" x14ac:dyDescent="0.3">
      <c r="A211" t="s">
        <v>216</v>
      </c>
      <c r="B211" s="1">
        <f>VLOOKUP(A211,welfare_data!$A$1:$C$379,2,0)</f>
        <v>12889769.254000001</v>
      </c>
      <c r="C211" s="1">
        <f>VLOOKUP(A211,welfare_data!$A$1:$C$379,3,0)</f>
        <v>12479647.8772</v>
      </c>
      <c r="D211" t="s">
        <v>376</v>
      </c>
      <c r="E211">
        <v>23.965</v>
      </c>
      <c r="F211">
        <v>57.02</v>
      </c>
      <c r="G211" t="str">
        <f t="shared" si="26"/>
        <v>10,000,000 - 30,000,000</v>
      </c>
      <c r="H211" t="str">
        <f t="shared" si="27"/>
        <v>10,000,000 - 30,000,000</v>
      </c>
      <c r="I211">
        <f t="shared" si="28"/>
        <v>4</v>
      </c>
      <c r="J211">
        <f t="shared" si="29"/>
        <v>4</v>
      </c>
      <c r="K211">
        <f t="shared" si="24"/>
        <v>1.7320508075688776</v>
      </c>
      <c r="L211">
        <f t="shared" si="25"/>
        <v>1.9999999999999996</v>
      </c>
      <c r="M211">
        <f t="shared" si="30"/>
        <v>1.7320508075688776</v>
      </c>
      <c r="N211">
        <f t="shared" si="31"/>
        <v>1.9999999999999996</v>
      </c>
      <c r="O211">
        <f>VLOOKUP(A211,site_data_desc!$A$2:$M$380,3,0)</f>
        <v>1</v>
      </c>
      <c r="P211">
        <f>VLOOKUP(A211,site_data_desc!$A$2:$M$380,4,0)</f>
        <v>4.5216099000000003E-2</v>
      </c>
      <c r="Q211">
        <f>VLOOKUP(A211,site_data_desc!$A$2:$M$380,5,0)</f>
        <v>410.20900999999998</v>
      </c>
      <c r="R211">
        <f>VLOOKUP(A211,site_data_desc!$A$2:$M$380,6,0)</f>
        <v>1032.1801</v>
      </c>
      <c r="S211">
        <f>VLOOKUP(A211,site_data_desc!$A$2:$M$380,7,0)</f>
        <v>1</v>
      </c>
      <c r="T211">
        <f>VLOOKUP(A211,site_data_desc!$A$2:$M$380,8,0)</f>
        <v>5.8500000000000003E-2</v>
      </c>
      <c r="U211">
        <f>VLOOKUP(A211,site_data_desc!$A$2:$M$380,9,0)</f>
        <v>9.3299999999999998E-3</v>
      </c>
      <c r="V211">
        <f>VLOOKUP(A211,site_data_desc!$A$2:$M$380,10,0)</f>
        <v>1</v>
      </c>
      <c r="W211">
        <f>VLOOKUP(A211,site_data_desc!$A$2:$M$380,11,0)</f>
        <v>0</v>
      </c>
      <c r="X211">
        <f>VLOOKUP(A211,site_data_desc!$A$2:$M$380,12,0)</f>
        <v>0</v>
      </c>
      <c r="Y211">
        <f>VLOOKUP(A211,site_data_desc!$A$2:$M$380,13,0)</f>
        <v>0</v>
      </c>
    </row>
    <row r="212" spans="1:25" x14ac:dyDescent="0.3">
      <c r="A212" t="s">
        <v>217</v>
      </c>
      <c r="B212" s="1">
        <f>VLOOKUP(A212,welfare_data!$A$1:$C$379,2,0)</f>
        <v>163122.56117199999</v>
      </c>
      <c r="C212" s="1">
        <f>VLOOKUP(A212,welfare_data!$A$1:$C$379,3,0)</f>
        <v>327252.98434299999</v>
      </c>
      <c r="D212" t="s">
        <v>376</v>
      </c>
      <c r="E212">
        <v>24.1039999999999</v>
      </c>
      <c r="F212">
        <v>57.081000000000003</v>
      </c>
      <c r="G212" t="str">
        <f t="shared" si="26"/>
        <v>&lt; 1 million</v>
      </c>
      <c r="H212" t="str">
        <f t="shared" si="27"/>
        <v>&lt; 1 million</v>
      </c>
      <c r="I212">
        <f t="shared" si="28"/>
        <v>1</v>
      </c>
      <c r="J212">
        <f t="shared" si="29"/>
        <v>1</v>
      </c>
      <c r="K212">
        <f t="shared" si="24"/>
        <v>1.1472026904398771</v>
      </c>
      <c r="L212">
        <f t="shared" si="25"/>
        <v>1.189207115002721</v>
      </c>
      <c r="M212">
        <f t="shared" si="30"/>
        <v>1.1472026904398771</v>
      </c>
      <c r="N212">
        <f t="shared" si="31"/>
        <v>1.189207115002721</v>
      </c>
      <c r="O212">
        <f>VLOOKUP(A212,site_data_desc!$A$2:$M$380,3,0)</f>
        <v>0</v>
      </c>
      <c r="P212">
        <f>VLOOKUP(A212,site_data_desc!$A$2:$M$380,4,0)</f>
        <v>0.19774799999999998</v>
      </c>
      <c r="Q212">
        <f>VLOOKUP(A212,site_data_desc!$A$2:$M$380,5,0)</f>
        <v>496.68200999999999</v>
      </c>
      <c r="R212">
        <f>VLOOKUP(A212,site_data_desc!$A$2:$M$380,6,0)</f>
        <v>471.55099000000001</v>
      </c>
      <c r="S212">
        <f>VLOOKUP(A212,site_data_desc!$A$2:$M$380,7,0)</f>
        <v>1</v>
      </c>
      <c r="T212">
        <f>VLOOKUP(A212,site_data_desc!$A$2:$M$380,8,0)</f>
        <v>2.0799999999999999E-2</v>
      </c>
      <c r="U212">
        <f>VLOOKUP(A212,site_data_desc!$A$2:$M$380,9,0)</f>
        <v>5.1999999999999998E-3</v>
      </c>
      <c r="V212">
        <f>VLOOKUP(A212,site_data_desc!$A$2:$M$380,10,0)</f>
        <v>1</v>
      </c>
      <c r="W212">
        <f>VLOOKUP(A212,site_data_desc!$A$2:$M$380,11,0)</f>
        <v>0</v>
      </c>
      <c r="X212">
        <f>VLOOKUP(A212,site_data_desc!$A$2:$M$380,12,0)</f>
        <v>0</v>
      </c>
      <c r="Y212">
        <f>VLOOKUP(A212,site_data_desc!$A$2:$M$380,13,0)</f>
        <v>0</v>
      </c>
    </row>
    <row r="213" spans="1:25" x14ac:dyDescent="0.3">
      <c r="A213" t="s">
        <v>218</v>
      </c>
      <c r="B213" s="1">
        <f>VLOOKUP(A213,welfare_data!$A$1:$C$379,2,0)</f>
        <v>64155850.539099999</v>
      </c>
      <c r="C213" s="1">
        <f>VLOOKUP(A213,welfare_data!$A$1:$C$379,3,0)</f>
        <v>57273847.860299997</v>
      </c>
      <c r="D213" t="s">
        <v>376</v>
      </c>
      <c r="E213">
        <v>23.8</v>
      </c>
      <c r="F213">
        <v>56.976999999999897</v>
      </c>
      <c r="G213" t="str">
        <f t="shared" si="26"/>
        <v>30,000,000 - 70,000,000</v>
      </c>
      <c r="H213" t="str">
        <f t="shared" si="27"/>
        <v>30,000,000 - 70,000,000</v>
      </c>
      <c r="I213">
        <f t="shared" si="28"/>
        <v>5</v>
      </c>
      <c r="J213">
        <f t="shared" si="29"/>
        <v>5</v>
      </c>
      <c r="K213">
        <f t="shared" si="24"/>
        <v>1.9870133464215782</v>
      </c>
      <c r="L213">
        <f t="shared" si="25"/>
        <v>2.3784142300054416</v>
      </c>
      <c r="M213">
        <f t="shared" si="30"/>
        <v>1.9870133464215782</v>
      </c>
      <c r="N213">
        <f t="shared" si="31"/>
        <v>2.3784142300054416</v>
      </c>
      <c r="O213">
        <f>VLOOKUP(A213,site_data_desc!$A$2:$M$380,3,0)</f>
        <v>1</v>
      </c>
      <c r="P213">
        <f>VLOOKUP(A213,site_data_desc!$A$2:$M$380,4,0)</f>
        <v>0.6807709999999999</v>
      </c>
      <c r="Q213">
        <f>VLOOKUP(A213,site_data_desc!$A$2:$M$380,5,0)</f>
        <v>445.86300999999997</v>
      </c>
      <c r="R213">
        <f>VLOOKUP(A213,site_data_desc!$A$2:$M$380,6,0)</f>
        <v>277.37299000000002</v>
      </c>
      <c r="S213">
        <f>VLOOKUP(A213,site_data_desc!$A$2:$M$380,7,0)</f>
        <v>1</v>
      </c>
      <c r="T213">
        <f>VLOOKUP(A213,site_data_desc!$A$2:$M$380,8,0)</f>
        <v>1.8600000000000002E-2</v>
      </c>
      <c r="U213">
        <f>VLOOKUP(A213,site_data_desc!$A$2:$M$380,9,0)</f>
        <v>1.4E-3</v>
      </c>
      <c r="V213">
        <f>VLOOKUP(A213,site_data_desc!$A$2:$M$380,10,0)</f>
        <v>1</v>
      </c>
      <c r="W213">
        <f>VLOOKUP(A213,site_data_desc!$A$2:$M$380,11,0)</f>
        <v>0</v>
      </c>
      <c r="X213">
        <f>VLOOKUP(A213,site_data_desc!$A$2:$M$380,12,0)</f>
        <v>0</v>
      </c>
      <c r="Y213">
        <f>VLOOKUP(A213,site_data_desc!$A$2:$M$380,13,0)</f>
        <v>0</v>
      </c>
    </row>
    <row r="214" spans="1:25" x14ac:dyDescent="0.3">
      <c r="A214" t="s">
        <v>219</v>
      </c>
      <c r="B214" s="1">
        <f>VLOOKUP(A214,welfare_data!$A$1:$C$379,2,0)</f>
        <v>570937.39081300003</v>
      </c>
      <c r="C214" s="1">
        <f>VLOOKUP(A214,welfare_data!$A$1:$C$379,3,0)</f>
        <v>553288.17330300005</v>
      </c>
      <c r="D214" t="s">
        <v>376</v>
      </c>
      <c r="E214">
        <v>23.843</v>
      </c>
      <c r="F214">
        <v>56.9849999999999</v>
      </c>
      <c r="G214" t="str">
        <f t="shared" si="26"/>
        <v>&lt; 1 million</v>
      </c>
      <c r="H214" t="str">
        <f t="shared" si="27"/>
        <v>&lt; 1 million</v>
      </c>
      <c r="I214">
        <f t="shared" si="28"/>
        <v>1</v>
      </c>
      <c r="J214">
        <f t="shared" si="29"/>
        <v>1</v>
      </c>
      <c r="K214">
        <f t="shared" si="24"/>
        <v>1.1472026904398771</v>
      </c>
      <c r="L214">
        <f t="shared" si="25"/>
        <v>1.189207115002721</v>
      </c>
      <c r="M214">
        <f t="shared" si="30"/>
        <v>1.1472026904398771</v>
      </c>
      <c r="N214">
        <f t="shared" si="31"/>
        <v>1.189207115002721</v>
      </c>
      <c r="O214">
        <f>VLOOKUP(A214,site_data_desc!$A$2:$M$380,3,0)</f>
        <v>1</v>
      </c>
      <c r="P214">
        <f>VLOOKUP(A214,site_data_desc!$A$2:$M$380,4,0)</f>
        <v>0.72015697999999995</v>
      </c>
      <c r="Q214">
        <f>VLOOKUP(A214,site_data_desc!$A$2:$M$380,5,0)</f>
        <v>313.23599000000002</v>
      </c>
      <c r="R214">
        <f>VLOOKUP(A214,site_data_desc!$A$2:$M$380,6,0)</f>
        <v>259.14699999999999</v>
      </c>
      <c r="S214">
        <f>VLOOKUP(A214,site_data_desc!$A$2:$M$380,7,0)</f>
        <v>1</v>
      </c>
      <c r="T214">
        <f>VLOOKUP(A214,site_data_desc!$A$2:$M$380,8,0)</f>
        <v>2.3E-2</v>
      </c>
      <c r="U214">
        <f>VLOOKUP(A214,site_data_desc!$A$2:$M$380,9,0)</f>
        <v>1.3800000000000002E-2</v>
      </c>
      <c r="V214">
        <f>VLOOKUP(A214,site_data_desc!$A$2:$M$380,10,0)</f>
        <v>1</v>
      </c>
      <c r="W214">
        <f>VLOOKUP(A214,site_data_desc!$A$2:$M$380,11,0)</f>
        <v>0</v>
      </c>
      <c r="X214">
        <f>VLOOKUP(A214,site_data_desc!$A$2:$M$380,12,0)</f>
        <v>0</v>
      </c>
      <c r="Y214">
        <f>VLOOKUP(A214,site_data_desc!$A$2:$M$380,13,0)</f>
        <v>0</v>
      </c>
    </row>
    <row r="215" spans="1:25" x14ac:dyDescent="0.3">
      <c r="A215" t="s">
        <v>220</v>
      </c>
      <c r="B215" s="1">
        <f>VLOOKUP(A215,welfare_data!$A$1:$C$379,2,0)</f>
        <v>1376675.2781400001</v>
      </c>
      <c r="C215" s="1">
        <f>VLOOKUP(A215,welfare_data!$A$1:$C$379,3,0)</f>
        <v>1791819.4480900001</v>
      </c>
      <c r="D215" t="s">
        <v>376</v>
      </c>
      <c r="E215">
        <v>24.346</v>
      </c>
      <c r="F215">
        <v>57.859000000000002</v>
      </c>
      <c r="G215" t="str">
        <f t="shared" si="26"/>
        <v>1,000,000 - 3,000,000</v>
      </c>
      <c r="H215" t="str">
        <f t="shared" si="27"/>
        <v>1,000,000 - 3,000,000</v>
      </c>
      <c r="I215">
        <f t="shared" si="28"/>
        <v>2</v>
      </c>
      <c r="J215">
        <f t="shared" si="29"/>
        <v>2</v>
      </c>
      <c r="K215">
        <f t="shared" si="24"/>
        <v>1.3160740129524926</v>
      </c>
      <c r="L215">
        <f t="shared" si="25"/>
        <v>1.4142135623730949</v>
      </c>
      <c r="M215">
        <f t="shared" si="30"/>
        <v>1.3160740129524926</v>
      </c>
      <c r="N215">
        <f t="shared" si="31"/>
        <v>1.4142135623730949</v>
      </c>
      <c r="O215">
        <f>VLOOKUP(A215,site_data_desc!$A$2:$M$380,3,0)</f>
        <v>0</v>
      </c>
      <c r="P215">
        <f>VLOOKUP(A215,site_data_desc!$A$2:$M$380,4,0)</f>
        <v>0.13990900000000001</v>
      </c>
      <c r="Q215">
        <f>VLOOKUP(A215,site_data_desc!$A$2:$M$380,5,0)</f>
        <v>40.720298999999997</v>
      </c>
      <c r="R215">
        <f>VLOOKUP(A215,site_data_desc!$A$2:$M$380,6,0)</f>
        <v>24.152901</v>
      </c>
      <c r="S215">
        <f>VLOOKUP(A215,site_data_desc!$A$2:$M$380,7,0)</f>
        <v>3</v>
      </c>
      <c r="T215">
        <f>VLOOKUP(A215,site_data_desc!$A$2:$M$380,8,0)</f>
        <v>0.83272000000000002</v>
      </c>
      <c r="U215">
        <f>VLOOKUP(A215,site_data_desc!$A$2:$M$380,9,0)</f>
        <v>6.4700000000000008E-2</v>
      </c>
      <c r="V215">
        <f>VLOOKUP(A215,site_data_desc!$A$2:$M$380,10,0)</f>
        <v>0</v>
      </c>
      <c r="W215">
        <f>VLOOKUP(A215,site_data_desc!$A$2:$M$380,11,0)</f>
        <v>0</v>
      </c>
      <c r="X215">
        <f>VLOOKUP(A215,site_data_desc!$A$2:$M$380,12,0)</f>
        <v>1</v>
      </c>
      <c r="Y215">
        <f>VLOOKUP(A215,site_data_desc!$A$2:$M$380,13,0)</f>
        <v>0</v>
      </c>
    </row>
    <row r="216" spans="1:25" x14ac:dyDescent="0.3">
      <c r="A216" t="s">
        <v>221</v>
      </c>
      <c r="B216" s="1">
        <f>VLOOKUP(A216,welfare_data!$A$1:$C$379,2,0)</f>
        <v>817145.54908799997</v>
      </c>
      <c r="C216" s="1">
        <f>VLOOKUP(A216,welfare_data!$A$1:$C$379,3,0)</f>
        <v>1107593.55648</v>
      </c>
      <c r="D216" t="s">
        <v>376</v>
      </c>
      <c r="E216">
        <v>24.346</v>
      </c>
      <c r="F216">
        <v>57.75</v>
      </c>
      <c r="G216" t="str">
        <f t="shared" si="26"/>
        <v>&lt; 1 million</v>
      </c>
      <c r="H216" t="str">
        <f t="shared" si="27"/>
        <v>1,000,000 - 3,000,000</v>
      </c>
      <c r="I216">
        <f t="shared" si="28"/>
        <v>1</v>
      </c>
      <c r="J216">
        <f t="shared" si="29"/>
        <v>2</v>
      </c>
      <c r="K216">
        <f t="shared" si="24"/>
        <v>1.1472026904398771</v>
      </c>
      <c r="L216">
        <f t="shared" si="25"/>
        <v>1.189207115002721</v>
      </c>
      <c r="M216">
        <f t="shared" si="30"/>
        <v>1.3160740129524926</v>
      </c>
      <c r="N216">
        <f t="shared" si="31"/>
        <v>1.4142135623730949</v>
      </c>
      <c r="O216">
        <f>VLOOKUP(A216,site_data_desc!$A$2:$M$380,3,0)</f>
        <v>0</v>
      </c>
      <c r="P216">
        <f>VLOOKUP(A216,site_data_desc!$A$2:$M$380,4,0)</f>
        <v>0.14904400999999998</v>
      </c>
      <c r="Q216">
        <f>VLOOKUP(A216,site_data_desc!$A$2:$M$380,5,0)</f>
        <v>58.792999000000002</v>
      </c>
      <c r="R216">
        <f>VLOOKUP(A216,site_data_desc!$A$2:$M$380,6,0)</f>
        <v>27.526399999999999</v>
      </c>
      <c r="S216">
        <f>VLOOKUP(A216,site_data_desc!$A$2:$M$380,7,0)</f>
        <v>3</v>
      </c>
      <c r="T216">
        <f>VLOOKUP(A216,site_data_desc!$A$2:$M$380,8,0)</f>
        <v>1.36466</v>
      </c>
      <c r="U216">
        <f>VLOOKUP(A216,site_data_desc!$A$2:$M$380,9,0)</f>
        <v>4.2599999999999999E-2</v>
      </c>
      <c r="V216">
        <f>VLOOKUP(A216,site_data_desc!$A$2:$M$380,10,0)</f>
        <v>0</v>
      </c>
      <c r="W216">
        <f>VLOOKUP(A216,site_data_desc!$A$2:$M$380,11,0)</f>
        <v>0</v>
      </c>
      <c r="X216">
        <f>VLOOKUP(A216,site_data_desc!$A$2:$M$380,12,0)</f>
        <v>1</v>
      </c>
      <c r="Y216">
        <f>VLOOKUP(A216,site_data_desc!$A$2:$M$380,13,0)</f>
        <v>0</v>
      </c>
    </row>
    <row r="217" spans="1:25" x14ac:dyDescent="0.3">
      <c r="A217" t="s">
        <v>222</v>
      </c>
      <c r="B217" s="1">
        <f>VLOOKUP(A217,welfare_data!$A$1:$C$379,2,0)</f>
        <v>666317.68648599996</v>
      </c>
      <c r="C217" s="1">
        <f>VLOOKUP(A217,welfare_data!$A$1:$C$379,3,0)</f>
        <v>1133385.76306</v>
      </c>
      <c r="D217" t="s">
        <v>376</v>
      </c>
      <c r="E217">
        <v>24.381</v>
      </c>
      <c r="F217">
        <v>57.488</v>
      </c>
      <c r="G217" t="str">
        <f t="shared" si="26"/>
        <v>&lt; 1 million</v>
      </c>
      <c r="H217" t="str">
        <f t="shared" si="27"/>
        <v>1,000,000 - 3,000,000</v>
      </c>
      <c r="I217">
        <f t="shared" si="28"/>
        <v>1</v>
      </c>
      <c r="J217">
        <f t="shared" si="29"/>
        <v>2</v>
      </c>
      <c r="K217">
        <f t="shared" si="24"/>
        <v>1.1472026904398771</v>
      </c>
      <c r="L217">
        <f t="shared" si="25"/>
        <v>1.189207115002721</v>
      </c>
      <c r="M217">
        <f t="shared" si="30"/>
        <v>1.3160740129524926</v>
      </c>
      <c r="N217">
        <f t="shared" si="31"/>
        <v>1.4142135623730949</v>
      </c>
      <c r="O217">
        <f>VLOOKUP(A217,site_data_desc!$A$2:$M$380,3,0)</f>
        <v>0</v>
      </c>
      <c r="P217">
        <f>VLOOKUP(A217,site_data_desc!$A$2:$M$380,4,0)</f>
        <v>4.5903801999999999E-3</v>
      </c>
      <c r="Q217">
        <f>VLOOKUP(A217,site_data_desc!$A$2:$M$380,5,0)</f>
        <v>15.427899999999999</v>
      </c>
      <c r="R217">
        <f>VLOOKUP(A217,site_data_desc!$A$2:$M$380,6,0)</f>
        <v>13.2768</v>
      </c>
      <c r="S217">
        <f>VLOOKUP(A217,site_data_desc!$A$2:$M$380,7,0)</f>
        <v>1</v>
      </c>
      <c r="T217">
        <f>VLOOKUP(A217,site_data_desc!$A$2:$M$380,8,0)</f>
        <v>1.967E-2</v>
      </c>
      <c r="U217">
        <f>VLOOKUP(A217,site_data_desc!$A$2:$M$380,9,0)</f>
        <v>2.5499999999999998E-2</v>
      </c>
      <c r="V217">
        <f>VLOOKUP(A217,site_data_desc!$A$2:$M$380,10,0)</f>
        <v>1</v>
      </c>
      <c r="W217">
        <f>VLOOKUP(A217,site_data_desc!$A$2:$M$380,11,0)</f>
        <v>0</v>
      </c>
      <c r="X217">
        <f>VLOOKUP(A217,site_data_desc!$A$2:$M$380,12,0)</f>
        <v>0</v>
      </c>
      <c r="Y217">
        <f>VLOOKUP(A217,site_data_desc!$A$2:$M$380,13,0)</f>
        <v>0</v>
      </c>
    </row>
    <row r="218" spans="1:25" x14ac:dyDescent="0.3">
      <c r="A218" t="s">
        <v>223</v>
      </c>
      <c r="B218" s="1">
        <f>VLOOKUP(A218,welfare_data!$A$1:$C$379,2,0)</f>
        <v>4129340.6074199998</v>
      </c>
      <c r="C218" s="1">
        <f>VLOOKUP(A218,welfare_data!$A$1:$C$379,3,0)</f>
        <v>3695698.5479700002</v>
      </c>
      <c r="D218" t="s">
        <v>376</v>
      </c>
      <c r="E218">
        <v>24.408000000000001</v>
      </c>
      <c r="F218">
        <v>57.262</v>
      </c>
      <c r="G218" t="str">
        <f t="shared" si="26"/>
        <v>3,000,000 - 10,000,000</v>
      </c>
      <c r="H218" t="str">
        <f t="shared" si="27"/>
        <v>3,000,000 - 10,000,000</v>
      </c>
      <c r="I218">
        <f t="shared" si="28"/>
        <v>3</v>
      </c>
      <c r="J218">
        <f t="shared" si="29"/>
        <v>3</v>
      </c>
      <c r="K218">
        <f t="shared" si="24"/>
        <v>1.5098036484771051</v>
      </c>
      <c r="L218">
        <f t="shared" si="25"/>
        <v>1.6817928305074288</v>
      </c>
      <c r="M218">
        <f t="shared" si="30"/>
        <v>1.5098036484771051</v>
      </c>
      <c r="N218">
        <f t="shared" si="31"/>
        <v>1.6817928305074288</v>
      </c>
      <c r="O218">
        <f>VLOOKUP(A218,site_data_desc!$A$2:$M$380,3,0)</f>
        <v>1</v>
      </c>
      <c r="P218">
        <f>VLOOKUP(A218,site_data_desc!$A$2:$M$380,4,0)</f>
        <v>0.13365299999999999</v>
      </c>
      <c r="Q218">
        <f>VLOOKUP(A218,site_data_desc!$A$2:$M$380,5,0)</f>
        <v>61.840401</v>
      </c>
      <c r="R218">
        <f>VLOOKUP(A218,site_data_desc!$A$2:$M$380,6,0)</f>
        <v>36.873699000000002</v>
      </c>
      <c r="S218">
        <f>VLOOKUP(A218,site_data_desc!$A$2:$M$380,7,0)</f>
        <v>1</v>
      </c>
      <c r="T218">
        <f>VLOOKUP(A218,site_data_desc!$A$2:$M$380,8,0)</f>
        <v>1.1599999999999999E-2</v>
      </c>
      <c r="U218">
        <f>VLOOKUP(A218,site_data_desc!$A$2:$M$380,9,0)</f>
        <v>0.01</v>
      </c>
      <c r="V218">
        <f>VLOOKUP(A218,site_data_desc!$A$2:$M$380,10,0)</f>
        <v>1</v>
      </c>
      <c r="W218">
        <f>VLOOKUP(A218,site_data_desc!$A$2:$M$380,11,0)</f>
        <v>0</v>
      </c>
      <c r="X218">
        <f>VLOOKUP(A218,site_data_desc!$A$2:$M$380,12,0)</f>
        <v>0</v>
      </c>
      <c r="Y218">
        <f>VLOOKUP(A218,site_data_desc!$A$2:$M$380,13,0)</f>
        <v>0</v>
      </c>
    </row>
    <row r="219" spans="1:25" x14ac:dyDescent="0.3">
      <c r="A219" t="s">
        <v>224</v>
      </c>
      <c r="B219" s="1">
        <f>VLOOKUP(A219,welfare_data!$A$1:$C$379,2,0)</f>
        <v>1588045.39427</v>
      </c>
      <c r="C219" s="1">
        <f>VLOOKUP(A219,welfare_data!$A$1:$C$379,3,0)</f>
        <v>2912419.9246499999</v>
      </c>
      <c r="D219" t="s">
        <v>376</v>
      </c>
      <c r="E219">
        <v>23.37</v>
      </c>
      <c r="F219">
        <v>57.045000000000002</v>
      </c>
      <c r="G219" t="str">
        <f t="shared" si="26"/>
        <v>1,000,000 - 3,000,000</v>
      </c>
      <c r="H219" t="str">
        <f t="shared" si="27"/>
        <v>1,000,000 - 3,000,000</v>
      </c>
      <c r="I219">
        <f t="shared" si="28"/>
        <v>2</v>
      </c>
      <c r="J219">
        <f t="shared" si="29"/>
        <v>2</v>
      </c>
      <c r="K219">
        <f t="shared" si="24"/>
        <v>1.3160740129524926</v>
      </c>
      <c r="L219">
        <f t="shared" si="25"/>
        <v>1.4142135623730949</v>
      </c>
      <c r="M219">
        <f t="shared" si="30"/>
        <v>1.3160740129524926</v>
      </c>
      <c r="N219">
        <f t="shared" si="31"/>
        <v>1.4142135623730949</v>
      </c>
      <c r="O219">
        <f>VLOOKUP(A219,site_data_desc!$A$2:$M$380,3,0)</f>
        <v>0</v>
      </c>
      <c r="P219">
        <f>VLOOKUP(A219,site_data_desc!$A$2:$M$380,4,0)</f>
        <v>2.4000998999999999E-2</v>
      </c>
      <c r="Q219">
        <f>VLOOKUP(A219,site_data_desc!$A$2:$M$380,5,0)</f>
        <v>14.7829</v>
      </c>
      <c r="R219">
        <f>VLOOKUP(A219,site_data_desc!$A$2:$M$380,6,0)</f>
        <v>21.576599000000002</v>
      </c>
      <c r="S219">
        <f>VLOOKUP(A219,site_data_desc!$A$2:$M$380,7,0)</f>
        <v>2</v>
      </c>
      <c r="T219">
        <f>VLOOKUP(A219,site_data_desc!$A$2:$M$380,8,0)</f>
        <v>0.22519999999999998</v>
      </c>
      <c r="U219">
        <f>VLOOKUP(A219,site_data_desc!$A$2:$M$380,9,0)</f>
        <v>5.4200000000000005E-2</v>
      </c>
      <c r="V219">
        <f>VLOOKUP(A219,site_data_desc!$A$2:$M$380,10,0)</f>
        <v>0</v>
      </c>
      <c r="W219">
        <f>VLOOKUP(A219,site_data_desc!$A$2:$M$380,11,0)</f>
        <v>1</v>
      </c>
      <c r="X219">
        <f>VLOOKUP(A219,site_data_desc!$A$2:$M$380,12,0)</f>
        <v>0</v>
      </c>
      <c r="Y219">
        <f>VLOOKUP(A219,site_data_desc!$A$2:$M$380,13,0)</f>
        <v>0</v>
      </c>
    </row>
    <row r="220" spans="1:25" x14ac:dyDescent="0.3">
      <c r="A220" t="s">
        <v>225</v>
      </c>
      <c r="B220" s="1">
        <f>VLOOKUP(A220,welfare_data!$A$1:$C$379,2,0)</f>
        <v>124948.860029</v>
      </c>
      <c r="C220" s="1">
        <f>VLOOKUP(A220,welfare_data!$A$1:$C$379,3,0)</f>
        <v>213267.70016099999</v>
      </c>
      <c r="D220" t="s">
        <v>376</v>
      </c>
      <c r="E220">
        <v>23.236000000000001</v>
      </c>
      <c r="F220">
        <v>57.116</v>
      </c>
      <c r="G220" t="str">
        <f t="shared" si="26"/>
        <v>&lt; 1 million</v>
      </c>
      <c r="H220" t="str">
        <f t="shared" si="27"/>
        <v>&lt; 1 million</v>
      </c>
      <c r="I220">
        <f t="shared" si="28"/>
        <v>1</v>
      </c>
      <c r="J220">
        <f t="shared" si="29"/>
        <v>1</v>
      </c>
      <c r="K220">
        <f t="shared" si="24"/>
        <v>1.1472026904398771</v>
      </c>
      <c r="L220">
        <f t="shared" si="25"/>
        <v>1.189207115002721</v>
      </c>
      <c r="M220">
        <f t="shared" si="30"/>
        <v>1.1472026904398771</v>
      </c>
      <c r="N220">
        <f t="shared" si="31"/>
        <v>1.189207115002721</v>
      </c>
      <c r="O220">
        <f>VLOOKUP(A220,site_data_desc!$A$2:$M$380,3,0)</f>
        <v>0</v>
      </c>
      <c r="P220">
        <f>VLOOKUP(A220,site_data_desc!$A$2:$M$380,4,0)</f>
        <v>1.9912901E-2</v>
      </c>
      <c r="Q220">
        <f>VLOOKUP(A220,site_data_desc!$A$2:$M$380,5,0)</f>
        <v>30.852799999999998</v>
      </c>
      <c r="R220">
        <f>VLOOKUP(A220,site_data_desc!$A$2:$M$380,6,0)</f>
        <v>18.517299999999999</v>
      </c>
      <c r="S220">
        <f>VLOOKUP(A220,site_data_desc!$A$2:$M$380,7,0)</f>
        <v>1</v>
      </c>
      <c r="T220">
        <f>VLOOKUP(A220,site_data_desc!$A$2:$M$380,8,0)</f>
        <v>1.32E-2</v>
      </c>
      <c r="U220">
        <f>VLOOKUP(A220,site_data_desc!$A$2:$M$380,9,0)</f>
        <v>3.0000000000000001E-3</v>
      </c>
      <c r="V220">
        <f>VLOOKUP(A220,site_data_desc!$A$2:$M$380,10,0)</f>
        <v>1</v>
      </c>
      <c r="W220">
        <f>VLOOKUP(A220,site_data_desc!$A$2:$M$380,11,0)</f>
        <v>0</v>
      </c>
      <c r="X220">
        <f>VLOOKUP(A220,site_data_desc!$A$2:$M$380,12,0)</f>
        <v>0</v>
      </c>
      <c r="Y220">
        <f>VLOOKUP(A220,site_data_desc!$A$2:$M$380,13,0)</f>
        <v>0</v>
      </c>
    </row>
    <row r="221" spans="1:25" x14ac:dyDescent="0.3">
      <c r="A221" t="s">
        <v>226</v>
      </c>
      <c r="B221" s="1">
        <f>VLOOKUP(A221,welfare_data!$A$1:$C$379,2,0)</f>
        <v>186515.717351</v>
      </c>
      <c r="C221" s="1">
        <f>VLOOKUP(A221,welfare_data!$A$1:$C$379,3,0)</f>
        <v>362720.03911200003</v>
      </c>
      <c r="D221" t="s">
        <v>376</v>
      </c>
      <c r="E221">
        <v>23.428999999999899</v>
      </c>
      <c r="F221">
        <v>57.0369999999999</v>
      </c>
      <c r="G221" t="str">
        <f t="shared" si="26"/>
        <v>&lt; 1 million</v>
      </c>
      <c r="H221" t="str">
        <f t="shared" si="27"/>
        <v>&lt; 1 million</v>
      </c>
      <c r="I221">
        <f t="shared" si="28"/>
        <v>1</v>
      </c>
      <c r="J221">
        <f t="shared" si="29"/>
        <v>1</v>
      </c>
      <c r="K221">
        <f t="shared" si="24"/>
        <v>1.1472026904398771</v>
      </c>
      <c r="L221">
        <f t="shared" si="25"/>
        <v>1.189207115002721</v>
      </c>
      <c r="M221">
        <f t="shared" si="30"/>
        <v>1.1472026904398771</v>
      </c>
      <c r="N221">
        <f t="shared" si="31"/>
        <v>1.189207115002721</v>
      </c>
      <c r="O221">
        <f>VLOOKUP(A221,site_data_desc!$A$2:$M$380,3,0)</f>
        <v>0</v>
      </c>
      <c r="P221">
        <f>VLOOKUP(A221,site_data_desc!$A$2:$M$380,4,0)</f>
        <v>3.7357900000000001E-3</v>
      </c>
      <c r="Q221">
        <f>VLOOKUP(A221,site_data_desc!$A$2:$M$380,5,0)</f>
        <v>33.345799</v>
      </c>
      <c r="R221">
        <f>VLOOKUP(A221,site_data_desc!$A$2:$M$380,6,0)</f>
        <v>30.184999000000001</v>
      </c>
      <c r="S221">
        <f>VLOOKUP(A221,site_data_desc!$A$2:$M$380,7,0)</f>
        <v>2</v>
      </c>
      <c r="T221">
        <f>VLOOKUP(A221,site_data_desc!$A$2:$M$380,8,0)</f>
        <v>6.1700000000000005E-2</v>
      </c>
      <c r="U221">
        <f>VLOOKUP(A221,site_data_desc!$A$2:$M$380,9,0)</f>
        <v>2.53E-2</v>
      </c>
      <c r="V221">
        <f>VLOOKUP(A221,site_data_desc!$A$2:$M$380,10,0)</f>
        <v>0</v>
      </c>
      <c r="W221">
        <f>VLOOKUP(A221,site_data_desc!$A$2:$M$380,11,0)</f>
        <v>1</v>
      </c>
      <c r="X221">
        <f>VLOOKUP(A221,site_data_desc!$A$2:$M$380,12,0)</f>
        <v>0</v>
      </c>
      <c r="Y221">
        <f>VLOOKUP(A221,site_data_desc!$A$2:$M$380,13,0)</f>
        <v>0</v>
      </c>
    </row>
    <row r="222" spans="1:25" x14ac:dyDescent="0.3">
      <c r="A222" t="s">
        <v>203</v>
      </c>
      <c r="B222" s="1">
        <f>VLOOKUP(A222,welfare_data!$A$1:$C$379,2,0)</f>
        <v>930939.44459700002</v>
      </c>
      <c r="C222" s="1">
        <f>VLOOKUP(A222,welfare_data!$A$1:$C$379,3,0)</f>
        <v>1191441.675818</v>
      </c>
      <c r="D222" t="s">
        <v>377</v>
      </c>
      <c r="E222">
        <v>21.085999999999899</v>
      </c>
      <c r="F222">
        <v>55.732999999999898</v>
      </c>
      <c r="G222" t="str">
        <f t="shared" si="26"/>
        <v>&lt; 1 million</v>
      </c>
      <c r="H222" t="str">
        <f t="shared" si="27"/>
        <v>1,000,000 - 3,000,000</v>
      </c>
      <c r="I222">
        <f t="shared" si="28"/>
        <v>1</v>
      </c>
      <c r="J222">
        <f t="shared" si="29"/>
        <v>2</v>
      </c>
      <c r="K222">
        <f t="shared" si="24"/>
        <v>1.1472026904398771</v>
      </c>
      <c r="L222">
        <f t="shared" si="25"/>
        <v>1.189207115002721</v>
      </c>
      <c r="M222">
        <f t="shared" si="30"/>
        <v>1.3160740129524926</v>
      </c>
      <c r="N222">
        <f t="shared" si="31"/>
        <v>1.4142135623730949</v>
      </c>
      <c r="O222">
        <f>VLOOKUP(A222,site_data_desc!$A$2:$M$380,3,0)</f>
        <v>0</v>
      </c>
      <c r="P222">
        <f>VLOOKUP(A222,site_data_desc!$A$2:$M$380,4,0)</f>
        <v>1.4702599999999999</v>
      </c>
      <c r="Q222">
        <f>VLOOKUP(A222,site_data_desc!$A$2:$M$380,5,0)</f>
        <v>1961.4301</v>
      </c>
      <c r="R222">
        <f>VLOOKUP(A222,site_data_desc!$A$2:$M$380,6,0)</f>
        <v>1192.26</v>
      </c>
      <c r="S222">
        <f>VLOOKUP(A222,site_data_desc!$A$2:$M$380,7,0)</f>
        <v>1</v>
      </c>
      <c r="T222">
        <f>VLOOKUP(A222,site_data_desc!$A$2:$M$380,8,0)</f>
        <v>1E-3</v>
      </c>
      <c r="U222">
        <f>VLOOKUP(A222,site_data_desc!$A$2:$M$380,9,0)</f>
        <v>1E-3</v>
      </c>
      <c r="V222">
        <f>VLOOKUP(A222,site_data_desc!$A$2:$M$380,10,0)</f>
        <v>1</v>
      </c>
      <c r="W222">
        <f>VLOOKUP(A222,site_data_desc!$A$2:$M$380,11,0)</f>
        <v>0</v>
      </c>
      <c r="X222">
        <f>VLOOKUP(A222,site_data_desc!$A$2:$M$380,12,0)</f>
        <v>0</v>
      </c>
      <c r="Y222">
        <f>VLOOKUP(A222,site_data_desc!$A$2:$M$380,13,0)</f>
        <v>0</v>
      </c>
    </row>
    <row r="223" spans="1:25" x14ac:dyDescent="0.3">
      <c r="A223" t="s">
        <v>204</v>
      </c>
      <c r="B223" s="1">
        <f>VLOOKUP(A223,welfare_data!$A$1:$C$379,2,0)</f>
        <v>28472979.695999999</v>
      </c>
      <c r="C223" s="1">
        <f>VLOOKUP(A223,welfare_data!$A$1:$C$379,3,0)</f>
        <v>36562569.676090002</v>
      </c>
      <c r="D223" t="s">
        <v>377</v>
      </c>
      <c r="E223">
        <v>21.0979999999999</v>
      </c>
      <c r="F223">
        <v>55.704000000000001</v>
      </c>
      <c r="G223" t="str">
        <f t="shared" si="26"/>
        <v>10,000,000 - 30,000,000</v>
      </c>
      <c r="H223" t="str">
        <f t="shared" si="27"/>
        <v>30,000,000 - 70,000,000</v>
      </c>
      <c r="I223">
        <f t="shared" si="28"/>
        <v>4</v>
      </c>
      <c r="J223">
        <f t="shared" si="29"/>
        <v>5</v>
      </c>
      <c r="K223">
        <f t="shared" si="24"/>
        <v>1.7320508075688776</v>
      </c>
      <c r="L223">
        <f t="shared" si="25"/>
        <v>1.9999999999999996</v>
      </c>
      <c r="M223">
        <f t="shared" si="30"/>
        <v>1.9870133464215782</v>
      </c>
      <c r="N223">
        <f t="shared" si="31"/>
        <v>2.3784142300054416</v>
      </c>
      <c r="O223">
        <f>VLOOKUP(A223,site_data_desc!$A$2:$M$380,3,0)</f>
        <v>0</v>
      </c>
      <c r="P223">
        <f>VLOOKUP(A223,site_data_desc!$A$2:$M$380,4,0)</f>
        <v>2.3516699000000001</v>
      </c>
      <c r="Q223">
        <f>VLOOKUP(A223,site_data_desc!$A$2:$M$380,5,0)</f>
        <v>2577.8501000000001</v>
      </c>
      <c r="R223">
        <f>VLOOKUP(A223,site_data_desc!$A$2:$M$380,6,0)</f>
        <v>1123.77</v>
      </c>
      <c r="S223">
        <f>VLOOKUP(A223,site_data_desc!$A$2:$M$380,7,0)</f>
        <v>1</v>
      </c>
      <c r="T223">
        <f>VLOOKUP(A223,site_data_desc!$A$2:$M$380,8,0)</f>
        <v>1.8749999999999999E-2</v>
      </c>
      <c r="U223">
        <f>VLOOKUP(A223,site_data_desc!$A$2:$M$380,9,0)</f>
        <v>5.0000000000000001E-3</v>
      </c>
      <c r="V223">
        <f>VLOOKUP(A223,site_data_desc!$A$2:$M$380,10,0)</f>
        <v>1</v>
      </c>
      <c r="W223">
        <f>VLOOKUP(A223,site_data_desc!$A$2:$M$380,11,0)</f>
        <v>0</v>
      </c>
      <c r="X223">
        <f>VLOOKUP(A223,site_data_desc!$A$2:$M$380,12,0)</f>
        <v>0</v>
      </c>
      <c r="Y223">
        <f>VLOOKUP(A223,site_data_desc!$A$2:$M$380,13,0)</f>
        <v>0</v>
      </c>
    </row>
    <row r="224" spans="1:25" x14ac:dyDescent="0.3">
      <c r="A224" t="s">
        <v>205</v>
      </c>
      <c r="B224" s="1">
        <f>VLOOKUP(A224,welfare_data!$A$1:$C$379,2,0)</f>
        <v>5490491.9029099997</v>
      </c>
      <c r="C224" s="1">
        <f>VLOOKUP(A224,welfare_data!$A$1:$C$379,3,0)</f>
        <v>3378644.3436580002</v>
      </c>
      <c r="D224" t="s">
        <v>377</v>
      </c>
      <c r="E224">
        <v>20.9849999999999</v>
      </c>
      <c r="F224">
        <v>55.316000000000003</v>
      </c>
      <c r="G224" t="str">
        <f t="shared" si="26"/>
        <v>3,000,000 - 10,000,000</v>
      </c>
      <c r="H224" t="str">
        <f t="shared" si="27"/>
        <v>3,000,000 - 10,000,000</v>
      </c>
      <c r="I224">
        <f t="shared" si="28"/>
        <v>3</v>
      </c>
      <c r="J224">
        <f t="shared" si="29"/>
        <v>3</v>
      </c>
      <c r="K224">
        <f t="shared" si="24"/>
        <v>1.5098036484771051</v>
      </c>
      <c r="L224">
        <f t="shared" si="25"/>
        <v>1.6817928305074288</v>
      </c>
      <c r="M224">
        <f t="shared" si="30"/>
        <v>1.5098036484771051</v>
      </c>
      <c r="N224">
        <f t="shared" si="31"/>
        <v>1.6817928305074288</v>
      </c>
      <c r="O224">
        <f>VLOOKUP(A224,site_data_desc!$A$2:$M$380,3,0)</f>
        <v>1</v>
      </c>
      <c r="P224">
        <f>VLOOKUP(A224,site_data_desc!$A$2:$M$380,4,0)</f>
        <v>5.6451301999999995E-2</v>
      </c>
      <c r="Q224">
        <f>VLOOKUP(A224,site_data_desc!$A$2:$M$380,5,0)</f>
        <v>22.597200000000001</v>
      </c>
      <c r="R224">
        <f>VLOOKUP(A224,site_data_desc!$A$2:$M$380,6,0)</f>
        <v>20.086599</v>
      </c>
      <c r="S224">
        <f>VLOOKUP(A224,site_data_desc!$A$2:$M$380,7,0)</f>
        <v>1</v>
      </c>
      <c r="T224">
        <f>VLOOKUP(A224,site_data_desc!$A$2:$M$380,8,0)</f>
        <v>7.7499999999999999E-3</v>
      </c>
      <c r="U224">
        <f>VLOOKUP(A224,site_data_desc!$A$2:$M$380,9,0)</f>
        <v>2.8799999999999997E-3</v>
      </c>
      <c r="V224">
        <f>VLOOKUP(A224,site_data_desc!$A$2:$M$380,10,0)</f>
        <v>1</v>
      </c>
      <c r="W224">
        <f>VLOOKUP(A224,site_data_desc!$A$2:$M$380,11,0)</f>
        <v>0</v>
      </c>
      <c r="X224">
        <f>VLOOKUP(A224,site_data_desc!$A$2:$M$380,12,0)</f>
        <v>0</v>
      </c>
      <c r="Y224">
        <f>VLOOKUP(A224,site_data_desc!$A$2:$M$380,13,0)</f>
        <v>0</v>
      </c>
    </row>
    <row r="225" spans="1:25" x14ac:dyDescent="0.3">
      <c r="A225" t="s">
        <v>206</v>
      </c>
      <c r="B225" s="1">
        <f>VLOOKUP(A225,welfare_data!$A$1:$C$379,2,0)</f>
        <v>2155093.6789199999</v>
      </c>
      <c r="C225" s="1">
        <f>VLOOKUP(A225,welfare_data!$A$1:$C$379,3,0)</f>
        <v>2772098.7531559998</v>
      </c>
      <c r="D225" t="s">
        <v>377</v>
      </c>
      <c r="E225">
        <v>21.056000000000001</v>
      </c>
      <c r="F225">
        <v>55.4209999999999</v>
      </c>
      <c r="G225" t="str">
        <f t="shared" si="26"/>
        <v>1,000,000 - 3,000,000</v>
      </c>
      <c r="H225" t="str">
        <f t="shared" si="27"/>
        <v>1,000,000 - 3,000,000</v>
      </c>
      <c r="I225">
        <f t="shared" si="28"/>
        <v>2</v>
      </c>
      <c r="J225">
        <f t="shared" si="29"/>
        <v>2</v>
      </c>
      <c r="K225">
        <f t="shared" si="24"/>
        <v>1.3160740129524926</v>
      </c>
      <c r="L225">
        <f t="shared" si="25"/>
        <v>1.4142135623730949</v>
      </c>
      <c r="M225">
        <f t="shared" si="30"/>
        <v>1.3160740129524926</v>
      </c>
      <c r="N225">
        <f t="shared" si="31"/>
        <v>1.4142135623730949</v>
      </c>
      <c r="O225">
        <f>VLOOKUP(A225,site_data_desc!$A$2:$M$380,3,0)</f>
        <v>0</v>
      </c>
      <c r="P225">
        <f>VLOOKUP(A225,site_data_desc!$A$2:$M$380,4,0)</f>
        <v>1.1686400000000001E-2</v>
      </c>
      <c r="Q225">
        <f>VLOOKUP(A225,site_data_desc!$A$2:$M$380,5,0)</f>
        <v>11.9779</v>
      </c>
      <c r="R225">
        <f>VLOOKUP(A225,site_data_desc!$A$2:$M$380,6,0)</f>
        <v>6.6992301999999997</v>
      </c>
      <c r="S225">
        <f>VLOOKUP(A225,site_data_desc!$A$2:$M$380,7,0)</f>
        <v>1</v>
      </c>
      <c r="T225">
        <f>VLOOKUP(A225,site_data_desc!$A$2:$M$380,8,0)</f>
        <v>9.130000000000001E-3</v>
      </c>
      <c r="U225">
        <f>VLOOKUP(A225,site_data_desc!$A$2:$M$380,9,0)</f>
        <v>3.2499999999999999E-3</v>
      </c>
      <c r="V225">
        <f>VLOOKUP(A225,site_data_desc!$A$2:$M$380,10,0)</f>
        <v>1</v>
      </c>
      <c r="W225">
        <f>VLOOKUP(A225,site_data_desc!$A$2:$M$380,11,0)</f>
        <v>0</v>
      </c>
      <c r="X225">
        <f>VLOOKUP(A225,site_data_desc!$A$2:$M$380,12,0)</f>
        <v>0</v>
      </c>
      <c r="Y225">
        <f>VLOOKUP(A225,site_data_desc!$A$2:$M$380,13,0)</f>
        <v>0</v>
      </c>
    </row>
    <row r="226" spans="1:25" x14ac:dyDescent="0.3">
      <c r="A226" t="s">
        <v>207</v>
      </c>
      <c r="B226" s="1">
        <f>VLOOKUP(A226,welfare_data!$A$1:$C$379,2,0)</f>
        <v>1963091.31281</v>
      </c>
      <c r="C226" s="1">
        <f>VLOOKUP(A226,welfare_data!$A$1:$C$379,3,0)</f>
        <v>1213040.9222579999</v>
      </c>
      <c r="D226" t="s">
        <v>377</v>
      </c>
      <c r="E226">
        <v>21.0979999999999</v>
      </c>
      <c r="F226">
        <v>55.5399999999999</v>
      </c>
      <c r="G226" t="str">
        <f t="shared" si="26"/>
        <v>1,000,000 - 3,000,000</v>
      </c>
      <c r="H226" t="str">
        <f t="shared" si="27"/>
        <v>1,000,000 - 3,000,000</v>
      </c>
      <c r="I226">
        <f t="shared" si="28"/>
        <v>2</v>
      </c>
      <c r="J226">
        <f t="shared" si="29"/>
        <v>2</v>
      </c>
      <c r="K226">
        <f t="shared" si="24"/>
        <v>1.3160740129524926</v>
      </c>
      <c r="L226">
        <f t="shared" si="25"/>
        <v>1.4142135623730949</v>
      </c>
      <c r="M226">
        <f t="shared" si="30"/>
        <v>1.3160740129524926</v>
      </c>
      <c r="N226">
        <f t="shared" si="31"/>
        <v>1.4142135623730949</v>
      </c>
      <c r="O226">
        <f>VLOOKUP(A226,site_data_desc!$A$2:$M$380,3,0)</f>
        <v>1</v>
      </c>
      <c r="P226">
        <f>VLOOKUP(A226,site_data_desc!$A$2:$M$380,4,0)</f>
        <v>2.4990399999999999E-2</v>
      </c>
      <c r="Q226">
        <f>VLOOKUP(A226,site_data_desc!$A$2:$M$380,5,0)</f>
        <v>10.542299999999999</v>
      </c>
      <c r="R226">
        <f>VLOOKUP(A226,site_data_desc!$A$2:$M$380,6,0)</f>
        <v>9.1862001000000006</v>
      </c>
      <c r="S226">
        <f>VLOOKUP(A226,site_data_desc!$A$2:$M$380,7,0)</f>
        <v>1</v>
      </c>
      <c r="T226">
        <f>VLOOKUP(A226,site_data_desc!$A$2:$M$380,8,0)</f>
        <v>1.158E-2</v>
      </c>
      <c r="U226">
        <f>VLOOKUP(A226,site_data_desc!$A$2:$M$380,9,0)</f>
        <v>4.13E-3</v>
      </c>
      <c r="V226">
        <f>VLOOKUP(A226,site_data_desc!$A$2:$M$380,10,0)</f>
        <v>1</v>
      </c>
      <c r="W226">
        <f>VLOOKUP(A226,site_data_desc!$A$2:$M$380,11,0)</f>
        <v>0</v>
      </c>
      <c r="X226">
        <f>VLOOKUP(A226,site_data_desc!$A$2:$M$380,12,0)</f>
        <v>0</v>
      </c>
      <c r="Y226">
        <f>VLOOKUP(A226,site_data_desc!$A$2:$M$380,13,0)</f>
        <v>0</v>
      </c>
    </row>
    <row r="227" spans="1:25" x14ac:dyDescent="0.3">
      <c r="A227" t="s">
        <v>208</v>
      </c>
      <c r="B227" s="1">
        <f>VLOOKUP(A227,welfare_data!$A$1:$C$379,2,0)</f>
        <v>19654527.314100001</v>
      </c>
      <c r="C227" s="1">
        <f>VLOOKUP(A227,welfare_data!$A$1:$C$379,3,0)</f>
        <v>25167291.836929999</v>
      </c>
      <c r="D227" t="s">
        <v>377</v>
      </c>
      <c r="E227">
        <v>21.071000000000002</v>
      </c>
      <c r="F227">
        <v>56.021000000000001</v>
      </c>
      <c r="G227" t="str">
        <f t="shared" si="26"/>
        <v>10,000,000 - 30,000,000</v>
      </c>
      <c r="H227" t="str">
        <f t="shared" si="27"/>
        <v>10,000,000 - 30,000,000</v>
      </c>
      <c r="I227">
        <f t="shared" si="28"/>
        <v>4</v>
      </c>
      <c r="J227">
        <f t="shared" si="29"/>
        <v>4</v>
      </c>
      <c r="K227">
        <f t="shared" si="24"/>
        <v>1.7320508075688776</v>
      </c>
      <c r="L227">
        <f t="shared" si="25"/>
        <v>1.9999999999999996</v>
      </c>
      <c r="M227">
        <f t="shared" si="30"/>
        <v>1.7320508075688776</v>
      </c>
      <c r="N227">
        <f t="shared" si="31"/>
        <v>1.9999999999999996</v>
      </c>
      <c r="O227">
        <f>VLOOKUP(A227,site_data_desc!$A$2:$M$380,3,0)</f>
        <v>0</v>
      </c>
      <c r="P227">
        <f>VLOOKUP(A227,site_data_desc!$A$2:$M$380,4,0)</f>
        <v>0.15170699999999998</v>
      </c>
      <c r="Q227">
        <f>VLOOKUP(A227,site_data_desc!$A$2:$M$380,5,0)</f>
        <v>72.496903000000003</v>
      </c>
      <c r="R227">
        <f>VLOOKUP(A227,site_data_desc!$A$2:$M$380,6,0)</f>
        <v>48.936298000000001</v>
      </c>
      <c r="S227">
        <f>VLOOKUP(A227,site_data_desc!$A$2:$M$380,7,0)</f>
        <v>1</v>
      </c>
      <c r="T227">
        <f>VLOOKUP(A227,site_data_desc!$A$2:$M$380,8,0)</f>
        <v>2.5399999999999999E-2</v>
      </c>
      <c r="U227">
        <f>VLOOKUP(A227,site_data_desc!$A$2:$M$380,9,0)</f>
        <v>1.1900000000000001E-2</v>
      </c>
      <c r="V227">
        <f>VLOOKUP(A227,site_data_desc!$A$2:$M$380,10,0)</f>
        <v>1</v>
      </c>
      <c r="W227">
        <f>VLOOKUP(A227,site_data_desc!$A$2:$M$380,11,0)</f>
        <v>0</v>
      </c>
      <c r="X227">
        <f>VLOOKUP(A227,site_data_desc!$A$2:$M$380,12,0)</f>
        <v>0</v>
      </c>
      <c r="Y227">
        <f>VLOOKUP(A227,site_data_desc!$A$2:$M$380,13,0)</f>
        <v>0</v>
      </c>
    </row>
    <row r="228" spans="1:25" x14ac:dyDescent="0.3">
      <c r="A228" t="s">
        <v>209</v>
      </c>
      <c r="B228" s="1">
        <f>VLOOKUP(A228,welfare_data!$A$1:$C$379,2,0)</f>
        <v>89672875.700800002</v>
      </c>
      <c r="C228" s="1">
        <f>VLOOKUP(A228,welfare_data!$A$1:$C$379,3,0)</f>
        <v>115838038.42550001</v>
      </c>
      <c r="D228" t="s">
        <v>377</v>
      </c>
      <c r="E228">
        <v>21.055</v>
      </c>
      <c r="F228">
        <v>55.924999999999898</v>
      </c>
      <c r="G228" t="str">
        <f t="shared" si="26"/>
        <v>70,000,000 - 150,000,000</v>
      </c>
      <c r="H228" t="str">
        <f t="shared" si="27"/>
        <v>70,000,000 - 150,000,000</v>
      </c>
      <c r="I228">
        <f t="shared" si="28"/>
        <v>6</v>
      </c>
      <c r="J228">
        <f t="shared" si="29"/>
        <v>6</v>
      </c>
      <c r="K228">
        <f t="shared" si="24"/>
        <v>2.2795070569547784</v>
      </c>
      <c r="L228">
        <f t="shared" si="25"/>
        <v>2.8284271247461894</v>
      </c>
      <c r="M228">
        <f t="shared" si="30"/>
        <v>2.2795070569547784</v>
      </c>
      <c r="N228">
        <f t="shared" si="31"/>
        <v>2.8284271247461894</v>
      </c>
      <c r="O228">
        <f>VLOOKUP(A228,site_data_desc!$A$2:$M$380,3,0)</f>
        <v>0</v>
      </c>
      <c r="P228">
        <f>VLOOKUP(A228,site_data_desc!$A$2:$M$380,4,0)</f>
        <v>0.78487598000000003</v>
      </c>
      <c r="Q228">
        <f>VLOOKUP(A228,site_data_desc!$A$2:$M$380,5,0)</f>
        <v>266.54599000000002</v>
      </c>
      <c r="R228">
        <f>VLOOKUP(A228,site_data_desc!$A$2:$M$380,6,0)</f>
        <v>131.12</v>
      </c>
      <c r="S228">
        <f>VLOOKUP(A228,site_data_desc!$A$2:$M$380,7,0)</f>
        <v>1</v>
      </c>
      <c r="T228">
        <f>VLOOKUP(A228,site_data_desc!$A$2:$M$380,8,0)</f>
        <v>0.13850000000000001</v>
      </c>
      <c r="U228">
        <f>VLOOKUP(A228,site_data_desc!$A$2:$M$380,9,0)</f>
        <v>3.8299999999999994E-2</v>
      </c>
      <c r="V228">
        <f>VLOOKUP(A228,site_data_desc!$A$2:$M$380,10,0)</f>
        <v>1</v>
      </c>
      <c r="W228">
        <f>VLOOKUP(A228,site_data_desc!$A$2:$M$380,11,0)</f>
        <v>0</v>
      </c>
      <c r="X228">
        <f>VLOOKUP(A228,site_data_desc!$A$2:$M$380,12,0)</f>
        <v>0</v>
      </c>
      <c r="Y228">
        <f>VLOOKUP(A228,site_data_desc!$A$2:$M$380,13,0)</f>
        <v>0</v>
      </c>
    </row>
    <row r="229" spans="1:25" x14ac:dyDescent="0.3">
      <c r="A229" t="s">
        <v>227</v>
      </c>
      <c r="B229" s="1">
        <f>VLOOKUP(A229,welfare_data!$A$1:$C$379,2,0)</f>
        <v>30270952.991080001</v>
      </c>
      <c r="C229" s="1">
        <f>VLOOKUP(A229,welfare_data!$A$1:$C$379,3,0)</f>
        <v>27277830.401758</v>
      </c>
      <c r="D229" t="s">
        <v>378</v>
      </c>
      <c r="E229">
        <v>14.617000000000001</v>
      </c>
      <c r="F229">
        <v>53.651000000000003</v>
      </c>
      <c r="G229" t="str">
        <f t="shared" si="26"/>
        <v>30,000,000 - 70,000,000</v>
      </c>
      <c r="H229" t="str">
        <f t="shared" si="27"/>
        <v>10,000,000 - 30,000,000</v>
      </c>
      <c r="I229">
        <f t="shared" si="28"/>
        <v>5</v>
      </c>
      <c r="J229">
        <f t="shared" si="29"/>
        <v>4</v>
      </c>
      <c r="K229">
        <f t="shared" si="24"/>
        <v>1.9870133464215782</v>
      </c>
      <c r="L229">
        <f t="shared" si="25"/>
        <v>2.3784142300054416</v>
      </c>
      <c r="M229">
        <f t="shared" si="30"/>
        <v>1.7320508075688776</v>
      </c>
      <c r="N229">
        <f t="shared" si="31"/>
        <v>1.9999999999999996</v>
      </c>
      <c r="O229">
        <f>VLOOKUP(A229,site_data_desc!$A$2:$M$380,3,0)</f>
        <v>1</v>
      </c>
      <c r="P229">
        <f>VLOOKUP(A229,site_data_desc!$A$2:$M$380,4,0)</f>
        <v>6.4246398999999996E-2</v>
      </c>
      <c r="Q229">
        <f>VLOOKUP(A229,site_data_desc!$A$2:$M$380,5,0)</f>
        <v>24.930401</v>
      </c>
      <c r="R229">
        <f>VLOOKUP(A229,site_data_desc!$A$2:$M$380,6,0)</f>
        <v>65.949898000000005</v>
      </c>
      <c r="S229">
        <f>VLOOKUP(A229,site_data_desc!$A$2:$M$380,7,0)</f>
        <v>1</v>
      </c>
      <c r="T229">
        <f>VLOOKUP(A229,site_data_desc!$A$2:$M$380,8,0)</f>
        <v>2.12E-2</v>
      </c>
      <c r="U229">
        <f>VLOOKUP(A229,site_data_desc!$A$2:$M$380,9,0)</f>
        <v>5.4000000000000003E-3</v>
      </c>
      <c r="V229">
        <f>VLOOKUP(A229,site_data_desc!$A$2:$M$380,10,0)</f>
        <v>1</v>
      </c>
      <c r="W229">
        <f>VLOOKUP(A229,site_data_desc!$A$2:$M$380,11,0)</f>
        <v>0</v>
      </c>
      <c r="X229">
        <f>VLOOKUP(A229,site_data_desc!$A$2:$M$380,12,0)</f>
        <v>0</v>
      </c>
      <c r="Y229">
        <f>VLOOKUP(A229,site_data_desc!$A$2:$M$380,13,0)</f>
        <v>0</v>
      </c>
    </row>
    <row r="230" spans="1:25" x14ac:dyDescent="0.3">
      <c r="A230" t="s">
        <v>228</v>
      </c>
      <c r="B230" s="1">
        <f>VLOOKUP(A230,welfare_data!$A$1:$C$379,2,0)</f>
        <v>62091960.348990001</v>
      </c>
      <c r="C230" s="1">
        <f>VLOOKUP(A230,welfare_data!$A$1:$C$379,3,0)</f>
        <v>55835621.039779</v>
      </c>
      <c r="D230" t="s">
        <v>378</v>
      </c>
      <c r="E230">
        <v>14.9309999999999</v>
      </c>
      <c r="F230">
        <v>54.061999999999898</v>
      </c>
      <c r="G230" t="str">
        <f t="shared" si="26"/>
        <v>30,000,000 - 70,000,000</v>
      </c>
      <c r="H230" t="str">
        <f t="shared" si="27"/>
        <v>30,000,000 - 70,000,000</v>
      </c>
      <c r="I230">
        <f t="shared" si="28"/>
        <v>5</v>
      </c>
      <c r="J230">
        <f t="shared" si="29"/>
        <v>5</v>
      </c>
      <c r="K230">
        <f t="shared" si="24"/>
        <v>1.9870133464215782</v>
      </c>
      <c r="L230">
        <f t="shared" si="25"/>
        <v>2.3784142300054416</v>
      </c>
      <c r="M230">
        <f t="shared" si="30"/>
        <v>1.9870133464215782</v>
      </c>
      <c r="N230">
        <f t="shared" si="31"/>
        <v>2.3784142300054416</v>
      </c>
      <c r="O230">
        <f>VLOOKUP(A230,site_data_desc!$A$2:$M$380,3,0)</f>
        <v>1</v>
      </c>
      <c r="P230">
        <f>VLOOKUP(A230,site_data_desc!$A$2:$M$380,4,0)</f>
        <v>7.4200203000000006E-2</v>
      </c>
      <c r="Q230">
        <f>VLOOKUP(A230,site_data_desc!$A$2:$M$380,5,0)</f>
        <v>65.168403999999995</v>
      </c>
      <c r="R230">
        <f>VLOOKUP(A230,site_data_desc!$A$2:$M$380,6,0)</f>
        <v>52.446499000000003</v>
      </c>
      <c r="S230">
        <f>VLOOKUP(A230,site_data_desc!$A$2:$M$380,7,0)</f>
        <v>1</v>
      </c>
      <c r="T230">
        <f>VLOOKUP(A230,site_data_desc!$A$2:$M$380,8,0)</f>
        <v>3.0600000000000002E-2</v>
      </c>
      <c r="U230">
        <f>VLOOKUP(A230,site_data_desc!$A$2:$M$380,9,0)</f>
        <v>7.1300000000000001E-3</v>
      </c>
      <c r="V230">
        <f>VLOOKUP(A230,site_data_desc!$A$2:$M$380,10,0)</f>
        <v>1</v>
      </c>
      <c r="W230">
        <f>VLOOKUP(A230,site_data_desc!$A$2:$M$380,11,0)</f>
        <v>0</v>
      </c>
      <c r="X230">
        <f>VLOOKUP(A230,site_data_desc!$A$2:$M$380,12,0)</f>
        <v>0</v>
      </c>
      <c r="Y230">
        <f>VLOOKUP(A230,site_data_desc!$A$2:$M$380,13,0)</f>
        <v>0</v>
      </c>
    </row>
    <row r="231" spans="1:25" x14ac:dyDescent="0.3">
      <c r="A231" t="s">
        <v>229</v>
      </c>
      <c r="B231" s="1">
        <f>VLOOKUP(A231,welfare_data!$A$1:$C$379,2,0)</f>
        <v>18907960.35438</v>
      </c>
      <c r="C231" s="1">
        <f>VLOOKUP(A231,welfare_data!$A$1:$C$379,3,0)</f>
        <v>17005899.281755999</v>
      </c>
      <c r="D231" t="s">
        <v>378</v>
      </c>
      <c r="E231">
        <v>14.991</v>
      </c>
      <c r="F231">
        <v>54.076999999999899</v>
      </c>
      <c r="G231" t="str">
        <f t="shared" si="26"/>
        <v>10,000,000 - 30,000,000</v>
      </c>
      <c r="H231" t="str">
        <f t="shared" si="27"/>
        <v>10,000,000 - 30,000,000</v>
      </c>
      <c r="I231">
        <f t="shared" si="28"/>
        <v>4</v>
      </c>
      <c r="J231">
        <f t="shared" si="29"/>
        <v>4</v>
      </c>
      <c r="K231">
        <f t="shared" si="24"/>
        <v>1.7320508075688776</v>
      </c>
      <c r="L231">
        <f t="shared" si="25"/>
        <v>1.9999999999999996</v>
      </c>
      <c r="M231">
        <f t="shared" si="30"/>
        <v>1.7320508075688776</v>
      </c>
      <c r="N231">
        <f t="shared" si="31"/>
        <v>1.9999999999999996</v>
      </c>
      <c r="O231">
        <f>VLOOKUP(A231,site_data_desc!$A$2:$M$380,3,0)</f>
        <v>1</v>
      </c>
      <c r="P231">
        <f>VLOOKUP(A231,site_data_desc!$A$2:$M$380,4,0)</f>
        <v>9.2632499999999993E-2</v>
      </c>
      <c r="Q231">
        <f>VLOOKUP(A231,site_data_desc!$A$2:$M$380,5,0)</f>
        <v>67.563903999999994</v>
      </c>
      <c r="R231">
        <f>VLOOKUP(A231,site_data_desc!$A$2:$M$380,6,0)</f>
        <v>43.087502000000001</v>
      </c>
      <c r="S231">
        <f>VLOOKUP(A231,site_data_desc!$A$2:$M$380,7,0)</f>
        <v>1</v>
      </c>
      <c r="T231">
        <f>VLOOKUP(A231,site_data_desc!$A$2:$M$380,8,0)</f>
        <v>5.0630000000000001E-2</v>
      </c>
      <c r="U231">
        <f>VLOOKUP(A231,site_data_desc!$A$2:$M$380,9,0)</f>
        <v>5.8700000000000002E-3</v>
      </c>
      <c r="V231">
        <f>VLOOKUP(A231,site_data_desc!$A$2:$M$380,10,0)</f>
        <v>1</v>
      </c>
      <c r="W231">
        <f>VLOOKUP(A231,site_data_desc!$A$2:$M$380,11,0)</f>
        <v>0</v>
      </c>
      <c r="X231">
        <f>VLOOKUP(A231,site_data_desc!$A$2:$M$380,12,0)</f>
        <v>0</v>
      </c>
      <c r="Y231">
        <f>VLOOKUP(A231,site_data_desc!$A$2:$M$380,13,0)</f>
        <v>0</v>
      </c>
    </row>
    <row r="232" spans="1:25" x14ac:dyDescent="0.3">
      <c r="A232" t="s">
        <v>230</v>
      </c>
      <c r="B232" s="1">
        <f>VLOOKUP(A232,welfare_data!$A$1:$C$379,2,0)</f>
        <v>35161410.927759998</v>
      </c>
      <c r="C232" s="1">
        <f>VLOOKUP(A232,welfare_data!$A$1:$C$379,3,0)</f>
        <v>31601297.858502999</v>
      </c>
      <c r="D232" t="s">
        <v>378</v>
      </c>
      <c r="E232">
        <v>15.013</v>
      </c>
      <c r="F232">
        <v>54.082000000000001</v>
      </c>
      <c r="G232" t="str">
        <f t="shared" si="26"/>
        <v>30,000,000 - 70,000,000</v>
      </c>
      <c r="H232" t="str">
        <f t="shared" si="27"/>
        <v>30,000,000 - 70,000,000</v>
      </c>
      <c r="I232">
        <f t="shared" si="28"/>
        <v>5</v>
      </c>
      <c r="J232">
        <f t="shared" si="29"/>
        <v>5</v>
      </c>
      <c r="K232">
        <f t="shared" si="24"/>
        <v>1.9870133464215782</v>
      </c>
      <c r="L232">
        <f t="shared" si="25"/>
        <v>2.3784142300054416</v>
      </c>
      <c r="M232">
        <f t="shared" si="30"/>
        <v>1.9870133464215782</v>
      </c>
      <c r="N232">
        <f t="shared" si="31"/>
        <v>2.3784142300054416</v>
      </c>
      <c r="O232">
        <f>VLOOKUP(A232,site_data_desc!$A$2:$M$380,3,0)</f>
        <v>1</v>
      </c>
      <c r="P232">
        <f>VLOOKUP(A232,site_data_desc!$A$2:$M$380,4,0)</f>
        <v>9.5376602000000005E-2</v>
      </c>
      <c r="Q232">
        <f>VLOOKUP(A232,site_data_desc!$A$2:$M$380,5,0)</f>
        <v>71.483902</v>
      </c>
      <c r="R232">
        <f>VLOOKUP(A232,site_data_desc!$A$2:$M$380,6,0)</f>
        <v>42.081798999999997</v>
      </c>
      <c r="S232">
        <f>VLOOKUP(A232,site_data_desc!$A$2:$M$380,7,0)</f>
        <v>1</v>
      </c>
      <c r="T232">
        <f>VLOOKUP(A232,site_data_desc!$A$2:$M$380,8,0)</f>
        <v>4.5710000000000001E-2</v>
      </c>
      <c r="U232">
        <f>VLOOKUP(A232,site_data_desc!$A$2:$M$380,9,0)</f>
        <v>6.13E-3</v>
      </c>
      <c r="V232">
        <f>VLOOKUP(A232,site_data_desc!$A$2:$M$380,10,0)</f>
        <v>1</v>
      </c>
      <c r="W232">
        <f>VLOOKUP(A232,site_data_desc!$A$2:$M$380,11,0)</f>
        <v>0</v>
      </c>
      <c r="X232">
        <f>VLOOKUP(A232,site_data_desc!$A$2:$M$380,12,0)</f>
        <v>0</v>
      </c>
      <c r="Y232">
        <f>VLOOKUP(A232,site_data_desc!$A$2:$M$380,13,0)</f>
        <v>0</v>
      </c>
    </row>
    <row r="233" spans="1:25" x14ac:dyDescent="0.3">
      <c r="A233" t="s">
        <v>231</v>
      </c>
      <c r="B233" s="1">
        <f>VLOOKUP(A233,welfare_data!$A$1:$C$379,2,0)</f>
        <v>8199501.1120210001</v>
      </c>
      <c r="C233" s="1">
        <f>VLOOKUP(A233,welfare_data!$A$1:$C$379,3,0)</f>
        <v>7366547.5204456002</v>
      </c>
      <c r="D233" t="s">
        <v>378</v>
      </c>
      <c r="E233">
        <v>15.082000000000001</v>
      </c>
      <c r="F233">
        <v>54.097000000000001</v>
      </c>
      <c r="G233" t="str">
        <f t="shared" si="26"/>
        <v>3,000,000 - 10,000,000</v>
      </c>
      <c r="H233" t="str">
        <f t="shared" si="27"/>
        <v>3,000,000 - 10,000,000</v>
      </c>
      <c r="I233">
        <f t="shared" si="28"/>
        <v>3</v>
      </c>
      <c r="J233">
        <f t="shared" si="29"/>
        <v>3</v>
      </c>
      <c r="K233">
        <f t="shared" si="24"/>
        <v>1.5098036484771051</v>
      </c>
      <c r="L233">
        <f t="shared" si="25"/>
        <v>1.6817928305074288</v>
      </c>
      <c r="M233">
        <f t="shared" si="30"/>
        <v>1.5098036484771051</v>
      </c>
      <c r="N233">
        <f t="shared" si="31"/>
        <v>1.6817928305074288</v>
      </c>
      <c r="O233">
        <f>VLOOKUP(A233,site_data_desc!$A$2:$M$380,3,0)</f>
        <v>1</v>
      </c>
      <c r="P233">
        <f>VLOOKUP(A233,site_data_desc!$A$2:$M$380,4,0)</f>
        <v>6.601570100000001E-2</v>
      </c>
      <c r="Q233">
        <f>VLOOKUP(A233,site_data_desc!$A$2:$M$380,5,0)</f>
        <v>39.521000000000001</v>
      </c>
      <c r="R233">
        <f>VLOOKUP(A233,site_data_desc!$A$2:$M$380,6,0)</f>
        <v>35.668799999999997</v>
      </c>
      <c r="S233">
        <f>VLOOKUP(A233,site_data_desc!$A$2:$M$380,7,0)</f>
        <v>1</v>
      </c>
      <c r="T233">
        <f>VLOOKUP(A233,site_data_desc!$A$2:$M$380,8,0)</f>
        <v>2.4E-2</v>
      </c>
      <c r="U233">
        <f>VLOOKUP(A233,site_data_desc!$A$2:$M$380,9,0)</f>
        <v>9.4999999999999998E-3</v>
      </c>
      <c r="V233">
        <f>VLOOKUP(A233,site_data_desc!$A$2:$M$380,10,0)</f>
        <v>1</v>
      </c>
      <c r="W233">
        <f>VLOOKUP(A233,site_data_desc!$A$2:$M$380,11,0)</f>
        <v>0</v>
      </c>
      <c r="X233">
        <f>VLOOKUP(A233,site_data_desc!$A$2:$M$380,12,0)</f>
        <v>0</v>
      </c>
      <c r="Y233">
        <f>VLOOKUP(A233,site_data_desc!$A$2:$M$380,13,0)</f>
        <v>0</v>
      </c>
    </row>
    <row r="234" spans="1:25" x14ac:dyDescent="0.3">
      <c r="A234" t="s">
        <v>232</v>
      </c>
      <c r="B234" s="1">
        <f>VLOOKUP(A234,welfare_data!$A$1:$C$379,2,0)</f>
        <v>186603152.0138</v>
      </c>
      <c r="C234" s="1">
        <f>VLOOKUP(A234,welfare_data!$A$1:$C$379,3,0)</f>
        <v>166988719.15553999</v>
      </c>
      <c r="D234" t="s">
        <v>378</v>
      </c>
      <c r="E234">
        <v>15.288</v>
      </c>
      <c r="F234">
        <v>54.146999999999899</v>
      </c>
      <c r="G234" t="str">
        <f t="shared" si="26"/>
        <v>150,000,000 - 400,000,000</v>
      </c>
      <c r="H234" t="str">
        <f t="shared" si="27"/>
        <v>150,000,000 - 400,000,000</v>
      </c>
      <c r="I234">
        <f t="shared" si="28"/>
        <v>7</v>
      </c>
      <c r="J234">
        <f t="shared" si="29"/>
        <v>7</v>
      </c>
      <c r="K234">
        <f t="shared" si="24"/>
        <v>2.6150566286152079</v>
      </c>
      <c r="L234">
        <f t="shared" si="25"/>
        <v>3.3635856610148567</v>
      </c>
      <c r="M234">
        <f t="shared" si="30"/>
        <v>2.6150566286152079</v>
      </c>
      <c r="N234">
        <f t="shared" si="31"/>
        <v>3.3635856610148567</v>
      </c>
      <c r="O234">
        <f>VLOOKUP(A234,site_data_desc!$A$2:$M$380,3,0)</f>
        <v>1</v>
      </c>
      <c r="P234">
        <f>VLOOKUP(A234,site_data_desc!$A$2:$M$380,4,0)</f>
        <v>0.173127</v>
      </c>
      <c r="Q234">
        <f>VLOOKUP(A234,site_data_desc!$A$2:$M$380,5,0)</f>
        <v>90.138199</v>
      </c>
      <c r="R234">
        <f>VLOOKUP(A234,site_data_desc!$A$2:$M$380,6,0)</f>
        <v>91.525101000000006</v>
      </c>
      <c r="S234">
        <f>VLOOKUP(A234,site_data_desc!$A$2:$M$380,7,0)</f>
        <v>1</v>
      </c>
      <c r="T234">
        <f>VLOOKUP(A234,site_data_desc!$A$2:$M$380,8,0)</f>
        <v>3.04E-2</v>
      </c>
      <c r="U234">
        <f>VLOOKUP(A234,site_data_desc!$A$2:$M$380,9,0)</f>
        <v>8.199999999999999E-3</v>
      </c>
      <c r="V234">
        <f>VLOOKUP(A234,site_data_desc!$A$2:$M$380,10,0)</f>
        <v>1</v>
      </c>
      <c r="W234">
        <f>VLOOKUP(A234,site_data_desc!$A$2:$M$380,11,0)</f>
        <v>0</v>
      </c>
      <c r="X234">
        <f>VLOOKUP(A234,site_data_desc!$A$2:$M$380,12,0)</f>
        <v>0</v>
      </c>
      <c r="Y234">
        <f>VLOOKUP(A234,site_data_desc!$A$2:$M$380,13,0)</f>
        <v>0</v>
      </c>
    </row>
    <row r="235" spans="1:25" x14ac:dyDescent="0.3">
      <c r="A235" t="s">
        <v>233</v>
      </c>
      <c r="B235" s="1">
        <f>VLOOKUP(A235,welfare_data!$A$1:$C$379,2,0)</f>
        <v>10766490.85299</v>
      </c>
      <c r="C235" s="1">
        <f>VLOOKUP(A235,welfare_data!$A$1:$C$379,3,0)</f>
        <v>9679982.9283687994</v>
      </c>
      <c r="D235" t="s">
        <v>378</v>
      </c>
      <c r="E235">
        <v>14.749000000000001</v>
      </c>
      <c r="F235">
        <v>54.026000000000003</v>
      </c>
      <c r="G235" t="str">
        <f t="shared" si="26"/>
        <v>10,000,000 - 30,000,000</v>
      </c>
      <c r="H235" t="str">
        <f t="shared" si="27"/>
        <v>3,000,000 - 10,000,000</v>
      </c>
      <c r="I235">
        <f t="shared" si="28"/>
        <v>4</v>
      </c>
      <c r="J235">
        <f t="shared" si="29"/>
        <v>3</v>
      </c>
      <c r="K235">
        <f t="shared" si="24"/>
        <v>1.7320508075688776</v>
      </c>
      <c r="L235">
        <f t="shared" si="25"/>
        <v>1.9999999999999996</v>
      </c>
      <c r="M235">
        <f t="shared" si="30"/>
        <v>1.5098036484771051</v>
      </c>
      <c r="N235">
        <f t="shared" si="31"/>
        <v>1.6817928305074288</v>
      </c>
      <c r="O235">
        <f>VLOOKUP(A235,site_data_desc!$A$2:$M$380,3,0)</f>
        <v>1</v>
      </c>
      <c r="P235">
        <f>VLOOKUP(A235,site_data_desc!$A$2:$M$380,4,0)</f>
        <v>0.19467500000000001</v>
      </c>
      <c r="Q235">
        <f>VLOOKUP(A235,site_data_desc!$A$2:$M$380,5,0)</f>
        <v>136.23399000000001</v>
      </c>
      <c r="R235">
        <f>VLOOKUP(A235,site_data_desc!$A$2:$M$380,6,0)</f>
        <v>100.342</v>
      </c>
      <c r="S235">
        <f>VLOOKUP(A235,site_data_desc!$A$2:$M$380,7,0)</f>
        <v>1</v>
      </c>
      <c r="T235">
        <f>VLOOKUP(A235,site_data_desc!$A$2:$M$380,8,0)</f>
        <v>3.4000000000000002E-2</v>
      </c>
      <c r="U235">
        <f>VLOOKUP(A235,site_data_desc!$A$2:$M$380,9,0)</f>
        <v>1.7999999999999999E-2</v>
      </c>
      <c r="V235">
        <f>VLOOKUP(A235,site_data_desc!$A$2:$M$380,10,0)</f>
        <v>1</v>
      </c>
      <c r="W235">
        <f>VLOOKUP(A235,site_data_desc!$A$2:$M$380,11,0)</f>
        <v>0</v>
      </c>
      <c r="X235">
        <f>VLOOKUP(A235,site_data_desc!$A$2:$M$380,12,0)</f>
        <v>0</v>
      </c>
      <c r="Y235">
        <f>VLOOKUP(A235,site_data_desc!$A$2:$M$380,13,0)</f>
        <v>0</v>
      </c>
    </row>
    <row r="236" spans="1:25" x14ac:dyDescent="0.3">
      <c r="A236" t="s">
        <v>234</v>
      </c>
      <c r="B236" s="1">
        <f>VLOOKUP(A236,welfare_data!$A$1:$C$379,2,0)</f>
        <v>51566266.821510002</v>
      </c>
      <c r="C236" s="1">
        <f>VLOOKUP(A236,welfare_data!$A$1:$C$379,3,0)</f>
        <v>46288014.132140003</v>
      </c>
      <c r="D236" t="s">
        <v>378</v>
      </c>
      <c r="E236">
        <v>14.691000000000001</v>
      </c>
      <c r="F236">
        <v>54.009</v>
      </c>
      <c r="G236" t="str">
        <f t="shared" si="26"/>
        <v>30,000,000 - 70,000,000</v>
      </c>
      <c r="H236" t="str">
        <f t="shared" si="27"/>
        <v>30,000,000 - 70,000,000</v>
      </c>
      <c r="I236">
        <f t="shared" si="28"/>
        <v>5</v>
      </c>
      <c r="J236">
        <f t="shared" si="29"/>
        <v>5</v>
      </c>
      <c r="K236">
        <f t="shared" si="24"/>
        <v>1.9870133464215782</v>
      </c>
      <c r="L236">
        <f t="shared" si="25"/>
        <v>2.3784142300054416</v>
      </c>
      <c r="M236">
        <f t="shared" si="30"/>
        <v>1.9870133464215782</v>
      </c>
      <c r="N236">
        <f t="shared" si="31"/>
        <v>2.3784142300054416</v>
      </c>
      <c r="O236">
        <f>VLOOKUP(A236,site_data_desc!$A$2:$M$380,3,0)</f>
        <v>1</v>
      </c>
      <c r="P236">
        <f>VLOOKUP(A236,site_data_desc!$A$2:$M$380,4,0)</f>
        <v>8.5235100000000008E-2</v>
      </c>
      <c r="Q236">
        <f>VLOOKUP(A236,site_data_desc!$A$2:$M$380,5,0)</f>
        <v>89.857901999999996</v>
      </c>
      <c r="R236">
        <f>VLOOKUP(A236,site_data_desc!$A$2:$M$380,6,0)</f>
        <v>86.915801999999999</v>
      </c>
      <c r="S236">
        <f>VLOOKUP(A236,site_data_desc!$A$2:$M$380,7,0)</f>
        <v>1</v>
      </c>
      <c r="T236">
        <f>VLOOKUP(A236,site_data_desc!$A$2:$M$380,8,0)</f>
        <v>1.7999999999999999E-2</v>
      </c>
      <c r="U236">
        <f>VLOOKUP(A236,site_data_desc!$A$2:$M$380,9,0)</f>
        <v>1.4999999999999999E-2</v>
      </c>
      <c r="V236">
        <f>VLOOKUP(A236,site_data_desc!$A$2:$M$380,10,0)</f>
        <v>1</v>
      </c>
      <c r="W236">
        <f>VLOOKUP(A236,site_data_desc!$A$2:$M$380,11,0)</f>
        <v>0</v>
      </c>
      <c r="X236">
        <f>VLOOKUP(A236,site_data_desc!$A$2:$M$380,12,0)</f>
        <v>0</v>
      </c>
      <c r="Y236">
        <f>VLOOKUP(A236,site_data_desc!$A$2:$M$380,13,0)</f>
        <v>0</v>
      </c>
    </row>
    <row r="237" spans="1:25" x14ac:dyDescent="0.3">
      <c r="A237" t="s">
        <v>235</v>
      </c>
      <c r="B237" s="1">
        <f>VLOOKUP(A237,welfare_data!$A$1:$C$379,2,0)</f>
        <v>65296098.096560001</v>
      </c>
      <c r="C237" s="1">
        <f>VLOOKUP(A237,welfare_data!$A$1:$C$379,3,0)</f>
        <v>58580263.884575002</v>
      </c>
      <c r="D237" t="s">
        <v>378</v>
      </c>
      <c r="E237">
        <v>14.804</v>
      </c>
      <c r="F237">
        <v>54.0369999999999</v>
      </c>
      <c r="G237" t="str">
        <f t="shared" si="26"/>
        <v>30,000,000 - 70,000,000</v>
      </c>
      <c r="H237" t="str">
        <f t="shared" si="27"/>
        <v>30,000,000 - 70,000,000</v>
      </c>
      <c r="I237">
        <f t="shared" si="28"/>
        <v>5</v>
      </c>
      <c r="J237">
        <f t="shared" si="29"/>
        <v>5</v>
      </c>
      <c r="K237">
        <f t="shared" si="24"/>
        <v>1.9870133464215782</v>
      </c>
      <c r="L237">
        <f t="shared" si="25"/>
        <v>2.3784142300054416</v>
      </c>
      <c r="M237">
        <f t="shared" si="30"/>
        <v>1.9870133464215782</v>
      </c>
      <c r="N237">
        <f t="shared" si="31"/>
        <v>2.3784142300054416</v>
      </c>
      <c r="O237">
        <f>VLOOKUP(A237,site_data_desc!$A$2:$M$380,3,0)</f>
        <v>1</v>
      </c>
      <c r="P237">
        <f>VLOOKUP(A237,site_data_desc!$A$2:$M$380,4,0)</f>
        <v>0.16323800999999999</v>
      </c>
      <c r="Q237">
        <f>VLOOKUP(A237,site_data_desc!$A$2:$M$380,5,0)</f>
        <v>102.614</v>
      </c>
      <c r="R237">
        <f>VLOOKUP(A237,site_data_desc!$A$2:$M$380,6,0)</f>
        <v>110.494</v>
      </c>
      <c r="S237">
        <f>VLOOKUP(A237,site_data_desc!$A$2:$M$380,7,0)</f>
        <v>1</v>
      </c>
      <c r="T237">
        <f>VLOOKUP(A237,site_data_desc!$A$2:$M$380,8,0)</f>
        <v>4.6600000000000003E-2</v>
      </c>
      <c r="U237">
        <f>VLOOKUP(A237,site_data_desc!$A$2:$M$380,9,0)</f>
        <v>1.8749999999999999E-2</v>
      </c>
      <c r="V237">
        <f>VLOOKUP(A237,site_data_desc!$A$2:$M$380,10,0)</f>
        <v>1</v>
      </c>
      <c r="W237">
        <f>VLOOKUP(A237,site_data_desc!$A$2:$M$380,11,0)</f>
        <v>0</v>
      </c>
      <c r="X237">
        <f>VLOOKUP(A237,site_data_desc!$A$2:$M$380,12,0)</f>
        <v>0</v>
      </c>
      <c r="Y237">
        <f>VLOOKUP(A237,site_data_desc!$A$2:$M$380,13,0)</f>
        <v>0</v>
      </c>
    </row>
    <row r="238" spans="1:25" x14ac:dyDescent="0.3">
      <c r="A238" t="s">
        <v>236</v>
      </c>
      <c r="B238" s="1">
        <f>VLOOKUP(A238,welfare_data!$A$1:$C$379,2,0)</f>
        <v>196266668.1683</v>
      </c>
      <c r="C238" s="1">
        <f>VLOOKUP(A238,welfare_data!$A$1:$C$379,3,0)</f>
        <v>175988181.26418</v>
      </c>
      <c r="D238" t="s">
        <v>378</v>
      </c>
      <c r="E238">
        <v>14.4499999999999</v>
      </c>
      <c r="F238">
        <v>53.933999999999898</v>
      </c>
      <c r="G238" t="str">
        <f t="shared" si="26"/>
        <v>150,000,000 - 400,000,000</v>
      </c>
      <c r="H238" t="str">
        <f t="shared" si="27"/>
        <v>150,000,000 - 400,000,000</v>
      </c>
      <c r="I238">
        <f t="shared" si="28"/>
        <v>7</v>
      </c>
      <c r="J238">
        <f t="shared" si="29"/>
        <v>7</v>
      </c>
      <c r="K238">
        <f t="shared" si="24"/>
        <v>2.6150566286152079</v>
      </c>
      <c r="L238">
        <f t="shared" si="25"/>
        <v>3.3635856610148567</v>
      </c>
      <c r="M238">
        <f t="shared" si="30"/>
        <v>2.6150566286152079</v>
      </c>
      <c r="N238">
        <f t="shared" si="31"/>
        <v>3.3635856610148567</v>
      </c>
      <c r="O238">
        <f>VLOOKUP(A238,site_data_desc!$A$2:$M$380,3,0)</f>
        <v>1</v>
      </c>
      <c r="P238">
        <f>VLOOKUP(A238,site_data_desc!$A$2:$M$380,4,0)</f>
        <v>0.39554199000000001</v>
      </c>
      <c r="Q238">
        <f>VLOOKUP(A238,site_data_desc!$A$2:$M$380,5,0)</f>
        <v>107.114</v>
      </c>
      <c r="R238">
        <f>VLOOKUP(A238,site_data_desc!$A$2:$M$380,6,0)</f>
        <v>49.584000000000003</v>
      </c>
      <c r="S238">
        <f>VLOOKUP(A238,site_data_desc!$A$2:$M$380,7,0)</f>
        <v>3</v>
      </c>
      <c r="T238">
        <f>VLOOKUP(A238,site_data_desc!$A$2:$M$380,8,0)</f>
        <v>0.33500000000000002</v>
      </c>
      <c r="U238">
        <f>VLOOKUP(A238,site_data_desc!$A$2:$M$380,9,0)</f>
        <v>6.8000000000000005E-2</v>
      </c>
      <c r="V238">
        <f>VLOOKUP(A238,site_data_desc!$A$2:$M$380,10,0)</f>
        <v>0</v>
      </c>
      <c r="W238">
        <f>VLOOKUP(A238,site_data_desc!$A$2:$M$380,11,0)</f>
        <v>0</v>
      </c>
      <c r="X238">
        <f>VLOOKUP(A238,site_data_desc!$A$2:$M$380,12,0)</f>
        <v>1</v>
      </c>
      <c r="Y238">
        <f>VLOOKUP(A238,site_data_desc!$A$2:$M$380,13,0)</f>
        <v>0</v>
      </c>
    </row>
    <row r="239" spans="1:25" x14ac:dyDescent="0.3">
      <c r="A239" t="s">
        <v>237</v>
      </c>
      <c r="B239" s="1">
        <f>VLOOKUP(A239,welfare_data!$A$1:$C$379,2,0)</f>
        <v>45227250.196120001</v>
      </c>
      <c r="C239" s="1">
        <f>VLOOKUP(A239,welfare_data!$A$1:$C$379,3,0)</f>
        <v>84300885.214526996</v>
      </c>
      <c r="D239" t="s">
        <v>378</v>
      </c>
      <c r="E239">
        <v>14.554</v>
      </c>
      <c r="F239">
        <v>53.975000000000001</v>
      </c>
      <c r="G239" t="str">
        <f t="shared" si="26"/>
        <v>30,000,000 - 70,000,000</v>
      </c>
      <c r="H239" t="str">
        <f t="shared" si="27"/>
        <v>70,000,000 - 150,000,000</v>
      </c>
      <c r="I239">
        <f t="shared" si="28"/>
        <v>5</v>
      </c>
      <c r="J239">
        <f t="shared" si="29"/>
        <v>6</v>
      </c>
      <c r="K239">
        <f t="shared" si="24"/>
        <v>1.9870133464215782</v>
      </c>
      <c r="L239">
        <f t="shared" si="25"/>
        <v>2.3784142300054416</v>
      </c>
      <c r="M239">
        <f t="shared" si="30"/>
        <v>2.2795070569547784</v>
      </c>
      <c r="N239">
        <f t="shared" si="31"/>
        <v>2.8284271247461894</v>
      </c>
      <c r="O239">
        <f>VLOOKUP(A239,site_data_desc!$A$2:$M$380,3,0)</f>
        <v>0</v>
      </c>
      <c r="P239">
        <f>VLOOKUP(A239,site_data_desc!$A$2:$M$380,4,0)</f>
        <v>4.3251699999999997E-3</v>
      </c>
      <c r="Q239">
        <f>VLOOKUP(A239,site_data_desc!$A$2:$M$380,5,0)</f>
        <v>16.582999999999998</v>
      </c>
      <c r="R239">
        <f>VLOOKUP(A239,site_data_desc!$A$2:$M$380,6,0)</f>
        <v>58.615001999999997</v>
      </c>
      <c r="S239">
        <f>VLOOKUP(A239,site_data_desc!$A$2:$M$380,7,0)</f>
        <v>2</v>
      </c>
      <c r="T239">
        <f>VLOOKUP(A239,site_data_desc!$A$2:$M$380,8,0)</f>
        <v>2.5000000000000001E-2</v>
      </c>
      <c r="U239">
        <f>VLOOKUP(A239,site_data_desc!$A$2:$M$380,9,0)</f>
        <v>0.01</v>
      </c>
      <c r="V239">
        <f>VLOOKUP(A239,site_data_desc!$A$2:$M$380,10,0)</f>
        <v>0</v>
      </c>
      <c r="W239">
        <f>VLOOKUP(A239,site_data_desc!$A$2:$M$380,11,0)</f>
        <v>1</v>
      </c>
      <c r="X239">
        <f>VLOOKUP(A239,site_data_desc!$A$2:$M$380,12,0)</f>
        <v>0</v>
      </c>
      <c r="Y239">
        <f>VLOOKUP(A239,site_data_desc!$A$2:$M$380,13,0)</f>
        <v>0</v>
      </c>
    </row>
    <row r="240" spans="1:25" x14ac:dyDescent="0.3">
      <c r="A240" t="s">
        <v>238</v>
      </c>
      <c r="B240" s="1">
        <f>VLOOKUP(A240,welfare_data!$A$1:$C$379,2,0)</f>
        <v>135191877.83489999</v>
      </c>
      <c r="C240" s="1">
        <f>VLOOKUP(A240,welfare_data!$A$1:$C$379,3,0)</f>
        <v>120989307.93697999</v>
      </c>
      <c r="D240" t="s">
        <v>378</v>
      </c>
      <c r="E240">
        <v>14.298</v>
      </c>
      <c r="F240">
        <v>53.9179999999999</v>
      </c>
      <c r="G240" t="str">
        <f t="shared" si="26"/>
        <v>70,000,000 - 150,000,000</v>
      </c>
      <c r="H240" t="str">
        <f t="shared" si="27"/>
        <v>70,000,000 - 150,000,000</v>
      </c>
      <c r="I240">
        <f t="shared" si="28"/>
        <v>6</v>
      </c>
      <c r="J240">
        <f t="shared" si="29"/>
        <v>6</v>
      </c>
      <c r="K240">
        <f t="shared" si="24"/>
        <v>2.2795070569547784</v>
      </c>
      <c r="L240">
        <f t="shared" si="25"/>
        <v>2.8284271247461894</v>
      </c>
      <c r="M240">
        <f t="shared" si="30"/>
        <v>2.2795070569547784</v>
      </c>
      <c r="N240">
        <f t="shared" si="31"/>
        <v>2.8284271247461894</v>
      </c>
      <c r="O240">
        <f>VLOOKUP(A240,site_data_desc!$A$2:$M$380,3,0)</f>
        <v>1</v>
      </c>
      <c r="P240">
        <f>VLOOKUP(A240,site_data_desc!$A$2:$M$380,4,0)</f>
        <v>0.57695299999999994</v>
      </c>
      <c r="Q240">
        <f>VLOOKUP(A240,site_data_desc!$A$2:$M$380,5,0)</f>
        <v>719.88</v>
      </c>
      <c r="R240">
        <f>VLOOKUP(A240,site_data_desc!$A$2:$M$380,6,0)</f>
        <v>291.04700000000003</v>
      </c>
      <c r="S240">
        <f>VLOOKUP(A240,site_data_desc!$A$2:$M$380,7,0)</f>
        <v>1</v>
      </c>
      <c r="T240">
        <f>VLOOKUP(A240,site_data_desc!$A$2:$M$380,8,0)</f>
        <v>5.5E-2</v>
      </c>
      <c r="U240">
        <f>VLOOKUP(A240,site_data_desc!$A$2:$M$380,9,0)</f>
        <v>2.1000000000000001E-2</v>
      </c>
      <c r="V240">
        <f>VLOOKUP(A240,site_data_desc!$A$2:$M$380,10,0)</f>
        <v>1</v>
      </c>
      <c r="W240">
        <f>VLOOKUP(A240,site_data_desc!$A$2:$M$380,11,0)</f>
        <v>0</v>
      </c>
      <c r="X240">
        <f>VLOOKUP(A240,site_data_desc!$A$2:$M$380,12,0)</f>
        <v>0</v>
      </c>
      <c r="Y240">
        <f>VLOOKUP(A240,site_data_desc!$A$2:$M$380,13,0)</f>
        <v>0</v>
      </c>
    </row>
    <row r="241" spans="1:25" x14ac:dyDescent="0.3">
      <c r="A241" t="s">
        <v>239</v>
      </c>
      <c r="B241" s="1">
        <f>VLOOKUP(A241,welfare_data!$A$1:$C$379,2,0)</f>
        <v>459534375.33020002</v>
      </c>
      <c r="C241" s="1">
        <f>VLOOKUP(A241,welfare_data!$A$1:$C$379,3,0)</f>
        <v>408176448.352</v>
      </c>
      <c r="D241" t="s">
        <v>378</v>
      </c>
      <c r="E241">
        <v>15.564</v>
      </c>
      <c r="F241">
        <v>54.186999999999898</v>
      </c>
      <c r="G241" t="str">
        <f t="shared" si="26"/>
        <v>&gt; 400 million</v>
      </c>
      <c r="H241" t="str">
        <f t="shared" si="27"/>
        <v>&gt; 400 million</v>
      </c>
      <c r="I241">
        <f t="shared" si="28"/>
        <v>8</v>
      </c>
      <c r="J241">
        <f t="shared" si="29"/>
        <v>8</v>
      </c>
      <c r="K241">
        <f t="shared" si="24"/>
        <v>3.0000000000000013</v>
      </c>
      <c r="L241">
        <f t="shared" si="25"/>
        <v>3.9999999999999982</v>
      </c>
      <c r="M241">
        <f t="shared" si="30"/>
        <v>3.0000000000000013</v>
      </c>
      <c r="N241">
        <f t="shared" si="31"/>
        <v>3.9999999999999982</v>
      </c>
      <c r="O241">
        <f>VLOOKUP(A241,site_data_desc!$A$2:$M$380,3,0)</f>
        <v>1</v>
      </c>
      <c r="P241">
        <f>VLOOKUP(A241,site_data_desc!$A$2:$M$380,4,0)</f>
        <v>2.7134899999999997</v>
      </c>
      <c r="Q241">
        <f>VLOOKUP(A241,site_data_desc!$A$2:$M$380,5,0)</f>
        <v>846.34002999999996</v>
      </c>
      <c r="R241">
        <f>VLOOKUP(A241,site_data_desc!$A$2:$M$380,6,0)</f>
        <v>345.89301</v>
      </c>
      <c r="S241">
        <f>VLOOKUP(A241,site_data_desc!$A$2:$M$380,7,0)</f>
        <v>2</v>
      </c>
      <c r="T241">
        <f>VLOOKUP(A241,site_data_desc!$A$2:$M$380,8,0)</f>
        <v>0.30299999999999999</v>
      </c>
      <c r="U241">
        <f>VLOOKUP(A241,site_data_desc!$A$2:$M$380,9,0)</f>
        <v>1.4199999999999999E-2</v>
      </c>
      <c r="V241">
        <f>VLOOKUP(A241,site_data_desc!$A$2:$M$380,10,0)</f>
        <v>0</v>
      </c>
      <c r="W241">
        <f>VLOOKUP(A241,site_data_desc!$A$2:$M$380,11,0)</f>
        <v>1</v>
      </c>
      <c r="X241">
        <f>VLOOKUP(A241,site_data_desc!$A$2:$M$380,12,0)</f>
        <v>0</v>
      </c>
      <c r="Y241">
        <f>VLOOKUP(A241,site_data_desc!$A$2:$M$380,13,0)</f>
        <v>0</v>
      </c>
    </row>
    <row r="242" spans="1:25" x14ac:dyDescent="0.3">
      <c r="A242" t="s">
        <v>240</v>
      </c>
      <c r="B242" s="1">
        <f>VLOOKUP(A242,welfare_data!$A$1:$C$379,2,0)</f>
        <v>18111071.724769998</v>
      </c>
      <c r="C242" s="1">
        <f>VLOOKUP(A242,welfare_data!$A$1:$C$379,3,0)</f>
        <v>33532205.602710001</v>
      </c>
      <c r="D242" t="s">
        <v>378</v>
      </c>
      <c r="E242">
        <v>15.396000000000001</v>
      </c>
      <c r="F242">
        <v>54.159999999999897</v>
      </c>
      <c r="G242" t="str">
        <f t="shared" si="26"/>
        <v>10,000,000 - 30,000,000</v>
      </c>
      <c r="H242" t="str">
        <f t="shared" si="27"/>
        <v>30,000,000 - 70,000,000</v>
      </c>
      <c r="I242">
        <f t="shared" si="28"/>
        <v>4</v>
      </c>
      <c r="J242">
        <f t="shared" si="29"/>
        <v>5</v>
      </c>
      <c r="K242">
        <f t="shared" si="24"/>
        <v>1.7320508075688776</v>
      </c>
      <c r="L242">
        <f t="shared" si="25"/>
        <v>1.9999999999999996</v>
      </c>
      <c r="M242">
        <f t="shared" si="30"/>
        <v>1.9870133464215782</v>
      </c>
      <c r="N242">
        <f t="shared" si="31"/>
        <v>2.3784142300054416</v>
      </c>
      <c r="O242">
        <f>VLOOKUP(A242,site_data_desc!$A$2:$M$380,3,0)</f>
        <v>0</v>
      </c>
      <c r="P242">
        <f>VLOOKUP(A242,site_data_desc!$A$2:$M$380,4,0)</f>
        <v>0.15462800999999998</v>
      </c>
      <c r="Q242">
        <f>VLOOKUP(A242,site_data_desc!$A$2:$M$380,5,0)</f>
        <v>69.037300000000002</v>
      </c>
      <c r="R242">
        <f>VLOOKUP(A242,site_data_desc!$A$2:$M$380,6,0)</f>
        <v>83.274901999999997</v>
      </c>
      <c r="S242">
        <f>VLOOKUP(A242,site_data_desc!$A$2:$M$380,7,0)</f>
        <v>2</v>
      </c>
      <c r="T242">
        <f>VLOOKUP(A242,site_data_desc!$A$2:$M$380,8,0)</f>
        <v>0.105</v>
      </c>
      <c r="U242">
        <f>VLOOKUP(A242,site_data_desc!$A$2:$M$380,9,0)</f>
        <v>0.02</v>
      </c>
      <c r="V242">
        <f>VLOOKUP(A242,site_data_desc!$A$2:$M$380,10,0)</f>
        <v>0</v>
      </c>
      <c r="W242">
        <f>VLOOKUP(A242,site_data_desc!$A$2:$M$380,11,0)</f>
        <v>1</v>
      </c>
      <c r="X242">
        <f>VLOOKUP(A242,site_data_desc!$A$2:$M$380,12,0)</f>
        <v>0</v>
      </c>
      <c r="Y242">
        <f>VLOOKUP(A242,site_data_desc!$A$2:$M$380,13,0)</f>
        <v>0</v>
      </c>
    </row>
    <row r="243" spans="1:25" x14ac:dyDescent="0.3">
      <c r="A243" t="s">
        <v>241</v>
      </c>
      <c r="B243" s="1">
        <f>VLOOKUP(A243,welfare_data!$A$1:$C$379,2,0)</f>
        <v>26797002.660489999</v>
      </c>
      <c r="C243" s="1">
        <f>VLOOKUP(A243,welfare_data!$A$1:$C$379,3,0)</f>
        <v>23908167.060128</v>
      </c>
      <c r="D243" t="s">
        <v>378</v>
      </c>
      <c r="E243">
        <v>15.492000000000001</v>
      </c>
      <c r="F243">
        <v>54.167000000000002</v>
      </c>
      <c r="G243" t="str">
        <f t="shared" si="26"/>
        <v>10,000,000 - 30,000,000</v>
      </c>
      <c r="H243" t="str">
        <f t="shared" si="27"/>
        <v>10,000,000 - 30,000,000</v>
      </c>
      <c r="I243">
        <f t="shared" si="28"/>
        <v>4</v>
      </c>
      <c r="J243">
        <f t="shared" si="29"/>
        <v>4</v>
      </c>
      <c r="K243">
        <f t="shared" si="24"/>
        <v>1.7320508075688776</v>
      </c>
      <c r="L243">
        <f t="shared" si="25"/>
        <v>1.9999999999999996</v>
      </c>
      <c r="M243">
        <f t="shared" si="30"/>
        <v>1.7320508075688776</v>
      </c>
      <c r="N243">
        <f t="shared" si="31"/>
        <v>1.9999999999999996</v>
      </c>
      <c r="O243">
        <f>VLOOKUP(A243,site_data_desc!$A$2:$M$380,3,0)</f>
        <v>1</v>
      </c>
      <c r="P243">
        <f>VLOOKUP(A243,site_data_desc!$A$2:$M$380,4,0)</f>
        <v>7.7252899E-2</v>
      </c>
      <c r="Q243">
        <f>VLOOKUP(A243,site_data_desc!$A$2:$M$380,5,0)</f>
        <v>567.67902000000004</v>
      </c>
      <c r="R243">
        <f>VLOOKUP(A243,site_data_desc!$A$2:$M$380,6,0)</f>
        <v>302.77399000000003</v>
      </c>
      <c r="S243">
        <f>VLOOKUP(A243,site_data_desc!$A$2:$M$380,7,0)</f>
        <v>1</v>
      </c>
      <c r="T243">
        <f>VLOOKUP(A243,site_data_desc!$A$2:$M$380,8,0)</f>
        <v>3.9600000000000003E-2</v>
      </c>
      <c r="U243">
        <f>VLOOKUP(A243,site_data_desc!$A$2:$M$380,9,0)</f>
        <v>3.8E-3</v>
      </c>
      <c r="V243">
        <f>VLOOKUP(A243,site_data_desc!$A$2:$M$380,10,0)</f>
        <v>1</v>
      </c>
      <c r="W243">
        <f>VLOOKUP(A243,site_data_desc!$A$2:$M$380,11,0)</f>
        <v>0</v>
      </c>
      <c r="X243">
        <f>VLOOKUP(A243,site_data_desc!$A$2:$M$380,12,0)</f>
        <v>0</v>
      </c>
      <c r="Y243">
        <f>VLOOKUP(A243,site_data_desc!$A$2:$M$380,13,0)</f>
        <v>0</v>
      </c>
    </row>
    <row r="244" spans="1:25" x14ac:dyDescent="0.3">
      <c r="A244" t="s">
        <v>242</v>
      </c>
      <c r="B244" s="1">
        <f>VLOOKUP(A244,welfare_data!$A$1:$C$379,2,0)</f>
        <v>72450988.901789993</v>
      </c>
      <c r="C244" s="1">
        <f>VLOOKUP(A244,welfare_data!$A$1:$C$379,3,0)</f>
        <v>64449722.960230999</v>
      </c>
      <c r="D244" t="s">
        <v>378</v>
      </c>
      <c r="E244">
        <v>15.7609999999999</v>
      </c>
      <c r="F244">
        <v>54.218000000000004</v>
      </c>
      <c r="G244" t="str">
        <f t="shared" si="26"/>
        <v>70,000,000 - 150,000,000</v>
      </c>
      <c r="H244" t="str">
        <f t="shared" si="27"/>
        <v>30,000,000 - 70,000,000</v>
      </c>
      <c r="I244">
        <f t="shared" si="28"/>
        <v>6</v>
      </c>
      <c r="J244">
        <f t="shared" si="29"/>
        <v>5</v>
      </c>
      <c r="K244">
        <f t="shared" si="24"/>
        <v>2.2795070569547784</v>
      </c>
      <c r="L244">
        <f t="shared" si="25"/>
        <v>2.8284271247461894</v>
      </c>
      <c r="M244">
        <f t="shared" si="30"/>
        <v>1.9870133464215782</v>
      </c>
      <c r="N244">
        <f t="shared" si="31"/>
        <v>2.3784142300054416</v>
      </c>
      <c r="O244">
        <f>VLOOKUP(A244,site_data_desc!$A$2:$M$380,3,0)</f>
        <v>1</v>
      </c>
      <c r="P244">
        <f>VLOOKUP(A244,site_data_desc!$A$2:$M$380,4,0)</f>
        <v>0.16997999999999999</v>
      </c>
      <c r="Q244">
        <f>VLOOKUP(A244,site_data_desc!$A$2:$M$380,5,0)</f>
        <v>62.290698999999996</v>
      </c>
      <c r="R244">
        <f>VLOOKUP(A244,site_data_desc!$A$2:$M$380,6,0)</f>
        <v>43.832501000000001</v>
      </c>
      <c r="S244">
        <f>VLOOKUP(A244,site_data_desc!$A$2:$M$380,7,0)</f>
        <v>2</v>
      </c>
      <c r="T244">
        <f>VLOOKUP(A244,site_data_desc!$A$2:$M$380,8,0)</f>
        <v>0.122</v>
      </c>
      <c r="U244">
        <f>VLOOKUP(A244,site_data_desc!$A$2:$M$380,9,0)</f>
        <v>1.4999999999999999E-2</v>
      </c>
      <c r="V244">
        <f>VLOOKUP(A244,site_data_desc!$A$2:$M$380,10,0)</f>
        <v>0</v>
      </c>
      <c r="W244">
        <f>VLOOKUP(A244,site_data_desc!$A$2:$M$380,11,0)</f>
        <v>1</v>
      </c>
      <c r="X244">
        <f>VLOOKUP(A244,site_data_desc!$A$2:$M$380,12,0)</f>
        <v>0</v>
      </c>
      <c r="Y244">
        <f>VLOOKUP(A244,site_data_desc!$A$2:$M$380,13,0)</f>
        <v>0</v>
      </c>
    </row>
    <row r="245" spans="1:25" x14ac:dyDescent="0.3">
      <c r="A245" t="s">
        <v>243</v>
      </c>
      <c r="B245" s="1">
        <f>VLOOKUP(A245,welfare_data!$A$1:$C$379,2,0)</f>
        <v>36244711.819190003</v>
      </c>
      <c r="C245" s="1">
        <f>VLOOKUP(A245,welfare_data!$A$1:$C$379,3,0)</f>
        <v>66739071.324882001</v>
      </c>
      <c r="D245" t="s">
        <v>378</v>
      </c>
      <c r="E245">
        <v>16.062000000000001</v>
      </c>
      <c r="F245">
        <v>54.264000000000003</v>
      </c>
      <c r="G245" t="str">
        <f t="shared" si="26"/>
        <v>30,000,000 - 70,000,000</v>
      </c>
      <c r="H245" t="str">
        <f t="shared" si="27"/>
        <v>30,000,000 - 70,000,000</v>
      </c>
      <c r="I245">
        <f t="shared" si="28"/>
        <v>5</v>
      </c>
      <c r="J245">
        <f t="shared" si="29"/>
        <v>5</v>
      </c>
      <c r="K245">
        <f t="shared" si="24"/>
        <v>1.9870133464215782</v>
      </c>
      <c r="L245">
        <f t="shared" si="25"/>
        <v>2.3784142300054416</v>
      </c>
      <c r="M245">
        <f t="shared" si="30"/>
        <v>1.9870133464215782</v>
      </c>
      <c r="N245">
        <f t="shared" si="31"/>
        <v>2.3784142300054416</v>
      </c>
      <c r="O245">
        <f>VLOOKUP(A245,site_data_desc!$A$2:$M$380,3,0)</f>
        <v>0</v>
      </c>
      <c r="P245">
        <f>VLOOKUP(A245,site_data_desc!$A$2:$M$380,4,0)</f>
        <v>0.17183501000000001</v>
      </c>
      <c r="Q245">
        <f>VLOOKUP(A245,site_data_desc!$A$2:$M$380,5,0)</f>
        <v>101.971</v>
      </c>
      <c r="R245">
        <f>VLOOKUP(A245,site_data_desc!$A$2:$M$380,6,0)</f>
        <v>123.91200000000001</v>
      </c>
      <c r="S245">
        <f>VLOOKUP(A245,site_data_desc!$A$2:$M$380,7,0)</f>
        <v>1</v>
      </c>
      <c r="T245">
        <f>VLOOKUP(A245,site_data_desc!$A$2:$M$380,8,0)</f>
        <v>4.4400000000000002E-2</v>
      </c>
      <c r="U245">
        <f>VLOOKUP(A245,site_data_desc!$A$2:$M$380,9,0)</f>
        <v>2.12E-2</v>
      </c>
      <c r="V245">
        <f>VLOOKUP(A245,site_data_desc!$A$2:$M$380,10,0)</f>
        <v>1</v>
      </c>
      <c r="W245">
        <f>VLOOKUP(A245,site_data_desc!$A$2:$M$380,11,0)</f>
        <v>0</v>
      </c>
      <c r="X245">
        <f>VLOOKUP(A245,site_data_desc!$A$2:$M$380,12,0)</f>
        <v>0</v>
      </c>
      <c r="Y245">
        <f>VLOOKUP(A245,site_data_desc!$A$2:$M$380,13,0)</f>
        <v>0</v>
      </c>
    </row>
    <row r="246" spans="1:25" x14ac:dyDescent="0.3">
      <c r="A246" t="s">
        <v>244</v>
      </c>
      <c r="B246" s="1">
        <f>VLOOKUP(A246,welfare_data!$A$1:$C$379,2,0)</f>
        <v>39475145.366499998</v>
      </c>
      <c r="C246" s="1">
        <f>VLOOKUP(A246,welfare_data!$A$1:$C$379,3,0)</f>
        <v>72613431.110899001</v>
      </c>
      <c r="D246" t="s">
        <v>378</v>
      </c>
      <c r="E246">
        <v>16.085000000000001</v>
      </c>
      <c r="F246">
        <v>54.27</v>
      </c>
      <c r="G246" t="str">
        <f t="shared" si="26"/>
        <v>30,000,000 - 70,000,000</v>
      </c>
      <c r="H246" t="str">
        <f t="shared" si="27"/>
        <v>70,000,000 - 150,000,000</v>
      </c>
      <c r="I246">
        <f t="shared" si="28"/>
        <v>5</v>
      </c>
      <c r="J246">
        <f t="shared" si="29"/>
        <v>6</v>
      </c>
      <c r="K246">
        <f t="shared" si="24"/>
        <v>1.9870133464215782</v>
      </c>
      <c r="L246">
        <f t="shared" si="25"/>
        <v>2.3784142300054416</v>
      </c>
      <c r="M246">
        <f t="shared" si="30"/>
        <v>2.2795070569547784</v>
      </c>
      <c r="N246">
        <f t="shared" si="31"/>
        <v>2.8284271247461894</v>
      </c>
      <c r="O246">
        <f>VLOOKUP(A246,site_data_desc!$A$2:$M$380,3,0)</f>
        <v>0</v>
      </c>
      <c r="P246">
        <f>VLOOKUP(A246,site_data_desc!$A$2:$M$380,4,0)</f>
        <v>0.15836800000000001</v>
      </c>
      <c r="Q246">
        <f>VLOOKUP(A246,site_data_desc!$A$2:$M$380,5,0)</f>
        <v>96.735602999999998</v>
      </c>
      <c r="R246">
        <f>VLOOKUP(A246,site_data_desc!$A$2:$M$380,6,0)</f>
        <v>173.19701000000001</v>
      </c>
      <c r="S246">
        <f>VLOOKUP(A246,site_data_desc!$A$2:$M$380,7,0)</f>
        <v>2</v>
      </c>
      <c r="T246">
        <f>VLOOKUP(A246,site_data_desc!$A$2:$M$380,8,0)</f>
        <v>0.187</v>
      </c>
      <c r="U246">
        <f>VLOOKUP(A246,site_data_desc!$A$2:$M$380,9,0)</f>
        <v>8.7499999999999994E-2</v>
      </c>
      <c r="V246">
        <f>VLOOKUP(A246,site_data_desc!$A$2:$M$380,10,0)</f>
        <v>0</v>
      </c>
      <c r="W246">
        <f>VLOOKUP(A246,site_data_desc!$A$2:$M$380,11,0)</f>
        <v>1</v>
      </c>
      <c r="X246">
        <f>VLOOKUP(A246,site_data_desc!$A$2:$M$380,12,0)</f>
        <v>0</v>
      </c>
      <c r="Y246">
        <f>VLOOKUP(A246,site_data_desc!$A$2:$M$380,13,0)</f>
        <v>0</v>
      </c>
    </row>
    <row r="247" spans="1:25" x14ac:dyDescent="0.3">
      <c r="A247" t="s">
        <v>245</v>
      </c>
      <c r="B247" s="1">
        <f>VLOOKUP(A247,welfare_data!$A$1:$C$379,2,0)</f>
        <v>73240826.676029995</v>
      </c>
      <c r="C247" s="1">
        <f>VLOOKUP(A247,welfare_data!$A$1:$C$379,3,0)</f>
        <v>134938339.49140999</v>
      </c>
      <c r="D247" t="s">
        <v>378</v>
      </c>
      <c r="E247">
        <v>15.958</v>
      </c>
      <c r="F247">
        <v>54.25</v>
      </c>
      <c r="G247" t="str">
        <f t="shared" si="26"/>
        <v>70,000,000 - 150,000,000</v>
      </c>
      <c r="H247" t="str">
        <f t="shared" si="27"/>
        <v>70,000,000 - 150,000,000</v>
      </c>
      <c r="I247">
        <f t="shared" si="28"/>
        <v>6</v>
      </c>
      <c r="J247">
        <f t="shared" si="29"/>
        <v>6</v>
      </c>
      <c r="K247">
        <f t="shared" si="24"/>
        <v>2.2795070569547784</v>
      </c>
      <c r="L247">
        <f t="shared" si="25"/>
        <v>2.8284271247461894</v>
      </c>
      <c r="M247">
        <f t="shared" si="30"/>
        <v>2.2795070569547784</v>
      </c>
      <c r="N247">
        <f t="shared" si="31"/>
        <v>2.8284271247461894</v>
      </c>
      <c r="O247">
        <f>VLOOKUP(A247,site_data_desc!$A$2:$M$380,3,0)</f>
        <v>0</v>
      </c>
      <c r="P247">
        <f>VLOOKUP(A247,site_data_desc!$A$2:$M$380,4,0)</f>
        <v>7.0820503000000007E-2</v>
      </c>
      <c r="Q247">
        <f>VLOOKUP(A247,site_data_desc!$A$2:$M$380,5,0)</f>
        <v>49.209598</v>
      </c>
      <c r="R247">
        <f>VLOOKUP(A247,site_data_desc!$A$2:$M$380,6,0)</f>
        <v>67.152702000000005</v>
      </c>
      <c r="S247">
        <f>VLOOKUP(A247,site_data_desc!$A$2:$M$380,7,0)</f>
        <v>1</v>
      </c>
      <c r="T247">
        <f>VLOOKUP(A247,site_data_desc!$A$2:$M$380,8,0)</f>
        <v>6.0999999999999999E-2</v>
      </c>
      <c r="U247">
        <f>VLOOKUP(A247,site_data_desc!$A$2:$M$380,9,0)</f>
        <v>2.4E-2</v>
      </c>
      <c r="V247">
        <f>VLOOKUP(A247,site_data_desc!$A$2:$M$380,10,0)</f>
        <v>1</v>
      </c>
      <c r="W247">
        <f>VLOOKUP(A247,site_data_desc!$A$2:$M$380,11,0)</f>
        <v>0</v>
      </c>
      <c r="X247">
        <f>VLOOKUP(A247,site_data_desc!$A$2:$M$380,12,0)</f>
        <v>0</v>
      </c>
      <c r="Y247">
        <f>VLOOKUP(A247,site_data_desc!$A$2:$M$380,13,0)</f>
        <v>0</v>
      </c>
    </row>
    <row r="248" spans="1:25" x14ac:dyDescent="0.3">
      <c r="A248" t="s">
        <v>246</v>
      </c>
      <c r="B248" s="1">
        <f>VLOOKUP(A248,welfare_data!$A$1:$C$379,2,0)</f>
        <v>21916618.502810001</v>
      </c>
      <c r="C248" s="1">
        <f>VLOOKUP(A248,welfare_data!$A$1:$C$379,3,0)</f>
        <v>39497383.200297996</v>
      </c>
      <c r="D248" t="s">
        <v>378</v>
      </c>
      <c r="E248">
        <v>16.385000000000002</v>
      </c>
      <c r="F248">
        <v>54.442</v>
      </c>
      <c r="G248" t="str">
        <f t="shared" si="26"/>
        <v>10,000,000 - 30,000,000</v>
      </c>
      <c r="H248" t="str">
        <f t="shared" si="27"/>
        <v>30,000,000 - 70,000,000</v>
      </c>
      <c r="I248">
        <f t="shared" si="28"/>
        <v>4</v>
      </c>
      <c r="J248">
        <f t="shared" si="29"/>
        <v>5</v>
      </c>
      <c r="K248">
        <f t="shared" si="24"/>
        <v>1.7320508075688776</v>
      </c>
      <c r="L248">
        <f t="shared" si="25"/>
        <v>1.9999999999999996</v>
      </c>
      <c r="M248">
        <f t="shared" si="30"/>
        <v>1.9870133464215782</v>
      </c>
      <c r="N248">
        <f t="shared" si="31"/>
        <v>2.3784142300054416</v>
      </c>
      <c r="O248">
        <f>VLOOKUP(A248,site_data_desc!$A$2:$M$380,3,0)</f>
        <v>0</v>
      </c>
      <c r="P248">
        <f>VLOOKUP(A248,site_data_desc!$A$2:$M$380,4,0)</f>
        <v>0.51322198000000008</v>
      </c>
      <c r="Q248">
        <f>VLOOKUP(A248,site_data_desc!$A$2:$M$380,5,0)</f>
        <v>260.79001</v>
      </c>
      <c r="R248">
        <f>VLOOKUP(A248,site_data_desc!$A$2:$M$380,6,0)</f>
        <v>109.10599999999999</v>
      </c>
      <c r="S248">
        <f>VLOOKUP(A248,site_data_desc!$A$2:$M$380,7,0)</f>
        <v>3</v>
      </c>
      <c r="T248">
        <f>VLOOKUP(A248,site_data_desc!$A$2:$M$380,8,0)</f>
        <v>0.188</v>
      </c>
      <c r="U248">
        <f>VLOOKUP(A248,site_data_desc!$A$2:$M$380,9,0)</f>
        <v>8.6999999999999994E-2</v>
      </c>
      <c r="V248">
        <f>VLOOKUP(A248,site_data_desc!$A$2:$M$380,10,0)</f>
        <v>0</v>
      </c>
      <c r="W248">
        <f>VLOOKUP(A248,site_data_desc!$A$2:$M$380,11,0)</f>
        <v>0</v>
      </c>
      <c r="X248">
        <f>VLOOKUP(A248,site_data_desc!$A$2:$M$380,12,0)</f>
        <v>1</v>
      </c>
      <c r="Y248">
        <f>VLOOKUP(A248,site_data_desc!$A$2:$M$380,13,0)</f>
        <v>0</v>
      </c>
    </row>
    <row r="249" spans="1:25" x14ac:dyDescent="0.3">
      <c r="A249" t="s">
        <v>247</v>
      </c>
      <c r="B249" s="1">
        <f>VLOOKUP(A249,welfare_data!$A$1:$C$379,2,0)</f>
        <v>7435140.578741</v>
      </c>
      <c r="C249" s="1">
        <f>VLOOKUP(A249,welfare_data!$A$1:$C$379,3,0)</f>
        <v>13384298.379744999</v>
      </c>
      <c r="D249" t="s">
        <v>378</v>
      </c>
      <c r="E249">
        <v>16.468</v>
      </c>
      <c r="F249">
        <v>54.509999999999899</v>
      </c>
      <c r="G249" t="str">
        <f t="shared" si="26"/>
        <v>3,000,000 - 10,000,000</v>
      </c>
      <c r="H249" t="str">
        <f t="shared" si="27"/>
        <v>10,000,000 - 30,000,000</v>
      </c>
      <c r="I249">
        <f t="shared" si="28"/>
        <v>3</v>
      </c>
      <c r="J249">
        <f t="shared" si="29"/>
        <v>4</v>
      </c>
      <c r="K249">
        <f t="shared" si="24"/>
        <v>1.5098036484771051</v>
      </c>
      <c r="L249">
        <f t="shared" si="25"/>
        <v>1.6817928305074288</v>
      </c>
      <c r="M249">
        <f t="shared" si="30"/>
        <v>1.7320508075688776</v>
      </c>
      <c r="N249">
        <f t="shared" si="31"/>
        <v>1.9999999999999996</v>
      </c>
      <c r="O249">
        <f>VLOOKUP(A249,site_data_desc!$A$2:$M$380,3,0)</f>
        <v>0</v>
      </c>
      <c r="P249">
        <f>VLOOKUP(A249,site_data_desc!$A$2:$M$380,4,0)</f>
        <v>2.7717199000000001E-2</v>
      </c>
      <c r="Q249">
        <f>VLOOKUP(A249,site_data_desc!$A$2:$M$380,5,0)</f>
        <v>35.874198999999997</v>
      </c>
      <c r="R249">
        <f>VLOOKUP(A249,site_data_desc!$A$2:$M$380,6,0)</f>
        <v>56.164700000000003</v>
      </c>
      <c r="S249">
        <f>VLOOKUP(A249,site_data_desc!$A$2:$M$380,7,0)</f>
        <v>1</v>
      </c>
      <c r="T249">
        <f>VLOOKUP(A249,site_data_desc!$A$2:$M$380,8,0)</f>
        <v>0.01</v>
      </c>
      <c r="U249">
        <f>VLOOKUP(A249,site_data_desc!$A$2:$M$380,9,0)</f>
        <v>1.4999999999999999E-2</v>
      </c>
      <c r="V249">
        <f>VLOOKUP(A249,site_data_desc!$A$2:$M$380,10,0)</f>
        <v>1</v>
      </c>
      <c r="W249">
        <f>VLOOKUP(A249,site_data_desc!$A$2:$M$380,11,0)</f>
        <v>0</v>
      </c>
      <c r="X249">
        <f>VLOOKUP(A249,site_data_desc!$A$2:$M$380,12,0)</f>
        <v>0</v>
      </c>
      <c r="Y249">
        <f>VLOOKUP(A249,site_data_desc!$A$2:$M$380,13,0)</f>
        <v>0</v>
      </c>
    </row>
    <row r="250" spans="1:25" x14ac:dyDescent="0.3">
      <c r="A250" t="s">
        <v>248</v>
      </c>
      <c r="B250" s="1">
        <f>VLOOKUP(A250,welfare_data!$A$1:$C$379,2,0)</f>
        <v>32095621.851840001</v>
      </c>
      <c r="C250" s="1">
        <f>VLOOKUP(A250,welfare_data!$A$1:$C$379,3,0)</f>
        <v>57841261.513644002</v>
      </c>
      <c r="D250" t="s">
        <v>378</v>
      </c>
      <c r="E250">
        <v>16.312999999999899</v>
      </c>
      <c r="F250">
        <v>54.383000000000003</v>
      </c>
      <c r="G250" t="str">
        <f t="shared" si="26"/>
        <v>30,000,000 - 70,000,000</v>
      </c>
      <c r="H250" t="str">
        <f t="shared" si="27"/>
        <v>30,000,000 - 70,000,000</v>
      </c>
      <c r="I250">
        <f t="shared" si="28"/>
        <v>5</v>
      </c>
      <c r="J250">
        <f t="shared" si="29"/>
        <v>5</v>
      </c>
      <c r="K250">
        <f t="shared" ref="K250:K313" si="32">(3^(1/8))^I250</f>
        <v>1.9870133464215782</v>
      </c>
      <c r="L250">
        <f t="shared" ref="L250:L313" si="33">(4^(1/8))^I250</f>
        <v>2.3784142300054416</v>
      </c>
      <c r="M250">
        <f t="shared" si="30"/>
        <v>1.9870133464215782</v>
      </c>
      <c r="N250">
        <f t="shared" si="31"/>
        <v>2.3784142300054416</v>
      </c>
      <c r="O250">
        <f>VLOOKUP(A250,site_data_desc!$A$2:$M$380,3,0)</f>
        <v>0</v>
      </c>
      <c r="P250">
        <f>VLOOKUP(A250,site_data_desc!$A$2:$M$380,4,0)</f>
        <v>5.2106800000000002E-2</v>
      </c>
      <c r="Q250">
        <f>VLOOKUP(A250,site_data_desc!$A$2:$M$380,5,0)</f>
        <v>28.298999999999999</v>
      </c>
      <c r="R250">
        <f>VLOOKUP(A250,site_data_desc!$A$2:$M$380,6,0)</f>
        <v>117.629</v>
      </c>
      <c r="S250">
        <f>VLOOKUP(A250,site_data_desc!$A$2:$M$380,7,0)</f>
        <v>1</v>
      </c>
      <c r="T250">
        <f>VLOOKUP(A250,site_data_desc!$A$2:$M$380,8,0)</f>
        <v>0.04</v>
      </c>
      <c r="U250">
        <f>VLOOKUP(A250,site_data_desc!$A$2:$M$380,9,0)</f>
        <v>2.5000000000000001E-2</v>
      </c>
      <c r="V250">
        <f>VLOOKUP(A250,site_data_desc!$A$2:$M$380,10,0)</f>
        <v>1</v>
      </c>
      <c r="W250">
        <f>VLOOKUP(A250,site_data_desc!$A$2:$M$380,11,0)</f>
        <v>0</v>
      </c>
      <c r="X250">
        <f>VLOOKUP(A250,site_data_desc!$A$2:$M$380,12,0)</f>
        <v>0</v>
      </c>
      <c r="Y250">
        <f>VLOOKUP(A250,site_data_desc!$A$2:$M$380,13,0)</f>
        <v>0</v>
      </c>
    </row>
    <row r="251" spans="1:25" x14ac:dyDescent="0.3">
      <c r="A251" t="s">
        <v>249</v>
      </c>
      <c r="B251" s="1">
        <f>VLOOKUP(A251,welfare_data!$A$1:$C$379,2,0)</f>
        <v>14679933.804339999</v>
      </c>
      <c r="C251" s="1">
        <f>VLOOKUP(A251,welfare_data!$A$1:$C$379,3,0)</f>
        <v>26413758.206610002</v>
      </c>
      <c r="D251" t="s">
        <v>378</v>
      </c>
      <c r="E251">
        <v>16.544</v>
      </c>
      <c r="F251">
        <v>54.543999999999897</v>
      </c>
      <c r="G251" t="str">
        <f t="shared" si="26"/>
        <v>10,000,000 - 30,000,000</v>
      </c>
      <c r="H251" t="str">
        <f t="shared" si="27"/>
        <v>10,000,000 - 30,000,000</v>
      </c>
      <c r="I251">
        <f t="shared" si="28"/>
        <v>4</v>
      </c>
      <c r="J251">
        <f t="shared" si="29"/>
        <v>4</v>
      </c>
      <c r="K251">
        <f t="shared" si="32"/>
        <v>1.7320508075688776</v>
      </c>
      <c r="L251">
        <f t="shared" si="33"/>
        <v>1.9999999999999996</v>
      </c>
      <c r="M251">
        <f t="shared" si="30"/>
        <v>1.7320508075688776</v>
      </c>
      <c r="N251">
        <f t="shared" si="31"/>
        <v>1.9999999999999996</v>
      </c>
      <c r="O251">
        <f>VLOOKUP(A251,site_data_desc!$A$2:$M$380,3,0)</f>
        <v>0</v>
      </c>
      <c r="P251">
        <f>VLOOKUP(A251,site_data_desc!$A$2:$M$380,4,0)</f>
        <v>6.5520698000000002E-2</v>
      </c>
      <c r="Q251">
        <f>VLOOKUP(A251,site_data_desc!$A$2:$M$380,5,0)</f>
        <v>45.903998999999999</v>
      </c>
      <c r="R251">
        <f>VLOOKUP(A251,site_data_desc!$A$2:$M$380,6,0)</f>
        <v>26.903400000000001</v>
      </c>
      <c r="S251">
        <f>VLOOKUP(A251,site_data_desc!$A$2:$M$380,7,0)</f>
        <v>2</v>
      </c>
      <c r="T251">
        <f>VLOOKUP(A251,site_data_desc!$A$2:$M$380,8,0)</f>
        <v>4.3999999999999997E-2</v>
      </c>
      <c r="U251">
        <f>VLOOKUP(A251,site_data_desc!$A$2:$M$380,9,0)</f>
        <v>9.4000000000000004E-3</v>
      </c>
      <c r="V251">
        <f>VLOOKUP(A251,site_data_desc!$A$2:$M$380,10,0)</f>
        <v>0</v>
      </c>
      <c r="W251">
        <f>VLOOKUP(A251,site_data_desc!$A$2:$M$380,11,0)</f>
        <v>1</v>
      </c>
      <c r="X251">
        <f>VLOOKUP(A251,site_data_desc!$A$2:$M$380,12,0)</f>
        <v>0</v>
      </c>
      <c r="Y251">
        <f>VLOOKUP(A251,site_data_desc!$A$2:$M$380,13,0)</f>
        <v>0</v>
      </c>
    </row>
    <row r="252" spans="1:25" x14ac:dyDescent="0.3">
      <c r="A252" t="s">
        <v>250</v>
      </c>
      <c r="B252" s="1">
        <f>VLOOKUP(A252,welfare_data!$A$1:$C$379,2,0)</f>
        <v>131798114.4073</v>
      </c>
      <c r="C252" s="1">
        <f>VLOOKUP(A252,welfare_data!$A$1:$C$379,3,0)</f>
        <v>237236924.17949</v>
      </c>
      <c r="D252" t="s">
        <v>378</v>
      </c>
      <c r="E252">
        <v>17.555</v>
      </c>
      <c r="F252">
        <v>54.768000000000001</v>
      </c>
      <c r="G252" t="str">
        <f t="shared" si="26"/>
        <v>70,000,000 - 150,000,000</v>
      </c>
      <c r="H252" t="str">
        <f t="shared" si="27"/>
        <v>150,000,000 - 400,000,000</v>
      </c>
      <c r="I252">
        <f t="shared" si="28"/>
        <v>6</v>
      </c>
      <c r="J252">
        <f t="shared" si="29"/>
        <v>7</v>
      </c>
      <c r="K252">
        <f t="shared" si="32"/>
        <v>2.2795070569547784</v>
      </c>
      <c r="L252">
        <f t="shared" si="33"/>
        <v>2.8284271247461894</v>
      </c>
      <c r="M252">
        <f t="shared" si="30"/>
        <v>2.6150566286152079</v>
      </c>
      <c r="N252">
        <f t="shared" si="31"/>
        <v>3.3635856610148567</v>
      </c>
      <c r="O252">
        <f>VLOOKUP(A252,site_data_desc!$A$2:$M$380,3,0)</f>
        <v>0</v>
      </c>
      <c r="P252">
        <f>VLOOKUP(A252,site_data_desc!$A$2:$M$380,4,0)</f>
        <v>0.26992300000000002</v>
      </c>
      <c r="Q252">
        <f>VLOOKUP(A252,site_data_desc!$A$2:$M$380,5,0)</f>
        <v>93.761902000000006</v>
      </c>
      <c r="R252">
        <f>VLOOKUP(A252,site_data_desc!$A$2:$M$380,6,0)</f>
        <v>39.471901000000003</v>
      </c>
      <c r="S252">
        <f>VLOOKUP(A252,site_data_desc!$A$2:$M$380,7,0)</f>
        <v>2</v>
      </c>
      <c r="T252">
        <f>VLOOKUP(A252,site_data_desc!$A$2:$M$380,8,0)</f>
        <v>0.11600000000000001</v>
      </c>
      <c r="U252">
        <f>VLOOKUP(A252,site_data_desc!$A$2:$M$380,9,0)</f>
        <v>4.1599999999999998E-2</v>
      </c>
      <c r="V252">
        <f>VLOOKUP(A252,site_data_desc!$A$2:$M$380,10,0)</f>
        <v>0</v>
      </c>
      <c r="W252">
        <f>VLOOKUP(A252,site_data_desc!$A$2:$M$380,11,0)</f>
        <v>1</v>
      </c>
      <c r="X252">
        <f>VLOOKUP(A252,site_data_desc!$A$2:$M$380,12,0)</f>
        <v>0</v>
      </c>
      <c r="Y252">
        <f>VLOOKUP(A252,site_data_desc!$A$2:$M$380,13,0)</f>
        <v>0</v>
      </c>
    </row>
    <row r="253" spans="1:25" x14ac:dyDescent="0.3">
      <c r="A253" t="s">
        <v>251</v>
      </c>
      <c r="B253" s="1">
        <f>VLOOKUP(A253,welfare_data!$A$1:$C$379,2,0)</f>
        <v>60958080.394429997</v>
      </c>
      <c r="C253" s="1">
        <f>VLOOKUP(A253,welfare_data!$A$1:$C$379,3,0)</f>
        <v>109490851.88090999</v>
      </c>
      <c r="D253" t="s">
        <v>378</v>
      </c>
      <c r="E253">
        <v>17.574000000000002</v>
      </c>
      <c r="F253">
        <v>54.768999999999899</v>
      </c>
      <c r="G253" t="str">
        <f t="shared" si="26"/>
        <v>30,000,000 - 70,000,000</v>
      </c>
      <c r="H253" t="str">
        <f t="shared" si="27"/>
        <v>70,000,000 - 150,000,000</v>
      </c>
      <c r="I253">
        <f t="shared" si="28"/>
        <v>5</v>
      </c>
      <c r="J253">
        <f t="shared" si="29"/>
        <v>6</v>
      </c>
      <c r="K253">
        <f t="shared" si="32"/>
        <v>1.9870133464215782</v>
      </c>
      <c r="L253">
        <f t="shared" si="33"/>
        <v>2.3784142300054416</v>
      </c>
      <c r="M253">
        <f t="shared" si="30"/>
        <v>2.2795070569547784</v>
      </c>
      <c r="N253">
        <f t="shared" si="31"/>
        <v>2.8284271247461894</v>
      </c>
      <c r="O253">
        <f>VLOOKUP(A253,site_data_desc!$A$2:$M$380,3,0)</f>
        <v>0</v>
      </c>
      <c r="P253">
        <f>VLOOKUP(A253,site_data_desc!$A$2:$M$380,4,0)</f>
        <v>0.26294101000000003</v>
      </c>
      <c r="Q253">
        <f>VLOOKUP(A253,site_data_desc!$A$2:$M$380,5,0)</f>
        <v>87.491698999999997</v>
      </c>
      <c r="R253">
        <f>VLOOKUP(A253,site_data_desc!$A$2:$M$380,6,0)</f>
        <v>39.889198</v>
      </c>
      <c r="S253">
        <f>VLOOKUP(A253,site_data_desc!$A$2:$M$380,7,0)</f>
        <v>2</v>
      </c>
      <c r="T253">
        <f>VLOOKUP(A253,site_data_desc!$A$2:$M$380,8,0)</f>
        <v>0.59299999999999997</v>
      </c>
      <c r="U253">
        <f>VLOOKUP(A253,site_data_desc!$A$2:$M$380,9,0)</f>
        <v>5.8999999999999997E-2</v>
      </c>
      <c r="V253">
        <f>VLOOKUP(A253,site_data_desc!$A$2:$M$380,10,0)</f>
        <v>0</v>
      </c>
      <c r="W253">
        <f>VLOOKUP(A253,site_data_desc!$A$2:$M$380,11,0)</f>
        <v>1</v>
      </c>
      <c r="X253">
        <f>VLOOKUP(A253,site_data_desc!$A$2:$M$380,12,0)</f>
        <v>0</v>
      </c>
      <c r="Y253">
        <f>VLOOKUP(A253,site_data_desc!$A$2:$M$380,13,0)</f>
        <v>0</v>
      </c>
    </row>
    <row r="254" spans="1:25" x14ac:dyDescent="0.3">
      <c r="A254" t="s">
        <v>252</v>
      </c>
      <c r="B254" s="1">
        <f>VLOOKUP(A254,welfare_data!$A$1:$C$379,2,0)</f>
        <v>205280509.14480001</v>
      </c>
      <c r="C254" s="1">
        <f>VLOOKUP(A254,welfare_data!$A$1:$C$379,3,0)</f>
        <v>180632736.49739999</v>
      </c>
      <c r="D254" t="s">
        <v>378</v>
      </c>
      <c r="E254">
        <v>16.864999999999899</v>
      </c>
      <c r="F254">
        <v>54.588999999999899</v>
      </c>
      <c r="G254" t="str">
        <f t="shared" si="26"/>
        <v>150,000,000 - 400,000,000</v>
      </c>
      <c r="H254" t="str">
        <f t="shared" si="27"/>
        <v>150,000,000 - 400,000,000</v>
      </c>
      <c r="I254">
        <f t="shared" si="28"/>
        <v>7</v>
      </c>
      <c r="J254">
        <f t="shared" si="29"/>
        <v>7</v>
      </c>
      <c r="K254">
        <f t="shared" si="32"/>
        <v>2.6150566286152079</v>
      </c>
      <c r="L254">
        <f t="shared" si="33"/>
        <v>3.3635856610148567</v>
      </c>
      <c r="M254">
        <f t="shared" si="30"/>
        <v>2.6150566286152079</v>
      </c>
      <c r="N254">
        <f t="shared" si="31"/>
        <v>3.3635856610148567</v>
      </c>
      <c r="O254">
        <f>VLOOKUP(A254,site_data_desc!$A$2:$M$380,3,0)</f>
        <v>1</v>
      </c>
      <c r="P254">
        <f>VLOOKUP(A254,site_data_desc!$A$2:$M$380,4,0)</f>
        <v>0.90457097999999991</v>
      </c>
      <c r="Q254">
        <f>VLOOKUP(A254,site_data_desc!$A$2:$M$380,5,0)</f>
        <v>274.26400999999998</v>
      </c>
      <c r="R254">
        <f>VLOOKUP(A254,site_data_desc!$A$2:$M$380,6,0)</f>
        <v>123.985</v>
      </c>
      <c r="S254">
        <f>VLOOKUP(A254,site_data_desc!$A$2:$M$380,7,0)</f>
        <v>2</v>
      </c>
      <c r="T254">
        <f>VLOOKUP(A254,site_data_desc!$A$2:$M$380,8,0)</f>
        <v>0.309</v>
      </c>
      <c r="U254">
        <f>VLOOKUP(A254,site_data_desc!$A$2:$M$380,9,0)</f>
        <v>0.109</v>
      </c>
      <c r="V254">
        <f>VLOOKUP(A254,site_data_desc!$A$2:$M$380,10,0)</f>
        <v>0</v>
      </c>
      <c r="W254">
        <f>VLOOKUP(A254,site_data_desc!$A$2:$M$380,11,0)</f>
        <v>1</v>
      </c>
      <c r="X254">
        <f>VLOOKUP(A254,site_data_desc!$A$2:$M$380,12,0)</f>
        <v>0</v>
      </c>
      <c r="Y254">
        <f>VLOOKUP(A254,site_data_desc!$A$2:$M$380,13,0)</f>
        <v>0</v>
      </c>
    </row>
    <row r="255" spans="1:25" x14ac:dyDescent="0.3">
      <c r="A255" t="s">
        <v>253</v>
      </c>
      <c r="B255" s="1">
        <f>VLOOKUP(A255,welfare_data!$A$1:$C$379,2,0)</f>
        <v>39303319.298940003</v>
      </c>
      <c r="C255" s="1">
        <f>VLOOKUP(A255,welfare_data!$A$1:$C$379,3,0)</f>
        <v>71795298.045534998</v>
      </c>
      <c r="D255" t="s">
        <v>378</v>
      </c>
      <c r="E255">
        <v>17.0459999999999</v>
      </c>
      <c r="F255">
        <v>54.6679999999999</v>
      </c>
      <c r="G255" t="str">
        <f t="shared" si="26"/>
        <v>30,000,000 - 70,000,000</v>
      </c>
      <c r="H255" t="str">
        <f t="shared" si="27"/>
        <v>70,000,000 - 150,000,000</v>
      </c>
      <c r="I255">
        <f t="shared" si="28"/>
        <v>5</v>
      </c>
      <c r="J255">
        <f t="shared" si="29"/>
        <v>6</v>
      </c>
      <c r="K255">
        <f t="shared" si="32"/>
        <v>1.9870133464215782</v>
      </c>
      <c r="L255">
        <f t="shared" si="33"/>
        <v>2.3784142300054416</v>
      </c>
      <c r="M255">
        <f t="shared" si="30"/>
        <v>2.2795070569547784</v>
      </c>
      <c r="N255">
        <f t="shared" si="31"/>
        <v>2.8284271247461894</v>
      </c>
      <c r="O255">
        <f>VLOOKUP(A255,site_data_desc!$A$2:$M$380,3,0)</f>
        <v>0</v>
      </c>
      <c r="P255">
        <f>VLOOKUP(A255,site_data_desc!$A$2:$M$380,4,0)</f>
        <v>6.2387600000000001E-2</v>
      </c>
      <c r="Q255">
        <f>VLOOKUP(A255,site_data_desc!$A$2:$M$380,5,0)</f>
        <v>26.745000999999998</v>
      </c>
      <c r="R255">
        <f>VLOOKUP(A255,site_data_desc!$A$2:$M$380,6,0)</f>
        <v>27.956499000000001</v>
      </c>
      <c r="S255">
        <f>VLOOKUP(A255,site_data_desc!$A$2:$M$380,7,0)</f>
        <v>2</v>
      </c>
      <c r="T255">
        <f>VLOOKUP(A255,site_data_desc!$A$2:$M$380,8,0)</f>
        <v>3.5999999999999997E-2</v>
      </c>
      <c r="U255">
        <f>VLOOKUP(A255,site_data_desc!$A$2:$M$380,9,0)</f>
        <v>0.02</v>
      </c>
      <c r="V255">
        <f>VLOOKUP(A255,site_data_desc!$A$2:$M$380,10,0)</f>
        <v>0</v>
      </c>
      <c r="W255">
        <f>VLOOKUP(A255,site_data_desc!$A$2:$M$380,11,0)</f>
        <v>1</v>
      </c>
      <c r="X255">
        <f>VLOOKUP(A255,site_data_desc!$A$2:$M$380,12,0)</f>
        <v>0</v>
      </c>
      <c r="Y255">
        <f>VLOOKUP(A255,site_data_desc!$A$2:$M$380,13,0)</f>
        <v>0</v>
      </c>
    </row>
    <row r="256" spans="1:25" x14ac:dyDescent="0.3">
      <c r="A256" t="s">
        <v>254</v>
      </c>
      <c r="B256" s="1">
        <f>VLOOKUP(A256,welfare_data!$A$1:$C$379,2,0)</f>
        <v>6691251.5258879997</v>
      </c>
      <c r="C256" s="1">
        <f>VLOOKUP(A256,welfare_data!$A$1:$C$379,3,0)</f>
        <v>12034909.227382001</v>
      </c>
      <c r="D256" t="s">
        <v>378</v>
      </c>
      <c r="E256">
        <v>17.056999999999899</v>
      </c>
      <c r="F256">
        <v>54.6709999999999</v>
      </c>
      <c r="G256" t="str">
        <f t="shared" si="26"/>
        <v>3,000,000 - 10,000,000</v>
      </c>
      <c r="H256" t="str">
        <f t="shared" si="27"/>
        <v>10,000,000 - 30,000,000</v>
      </c>
      <c r="I256">
        <f t="shared" si="28"/>
        <v>3</v>
      </c>
      <c r="J256">
        <f t="shared" si="29"/>
        <v>4</v>
      </c>
      <c r="K256">
        <f t="shared" si="32"/>
        <v>1.5098036484771051</v>
      </c>
      <c r="L256">
        <f t="shared" si="33"/>
        <v>1.6817928305074288</v>
      </c>
      <c r="M256">
        <f t="shared" si="30"/>
        <v>1.7320508075688776</v>
      </c>
      <c r="N256">
        <f t="shared" si="31"/>
        <v>1.9999999999999996</v>
      </c>
      <c r="O256">
        <f>VLOOKUP(A256,site_data_desc!$A$2:$M$380,3,0)</f>
        <v>0</v>
      </c>
      <c r="P256">
        <f>VLOOKUP(A256,site_data_desc!$A$2:$M$380,4,0)</f>
        <v>5.3285701999999997E-2</v>
      </c>
      <c r="Q256">
        <f>VLOOKUP(A256,site_data_desc!$A$2:$M$380,5,0)</f>
        <v>22.769300000000001</v>
      </c>
      <c r="R256">
        <f>VLOOKUP(A256,site_data_desc!$A$2:$M$380,6,0)</f>
        <v>29.048500000000001</v>
      </c>
      <c r="S256">
        <f>VLOOKUP(A256,site_data_desc!$A$2:$M$380,7,0)</f>
        <v>2</v>
      </c>
      <c r="T256">
        <f>VLOOKUP(A256,site_data_desc!$A$2:$M$380,8,0)</f>
        <v>5.5E-2</v>
      </c>
      <c r="U256">
        <f>VLOOKUP(A256,site_data_desc!$A$2:$M$380,9,0)</f>
        <v>1.7999999999999999E-2</v>
      </c>
      <c r="V256">
        <f>VLOOKUP(A256,site_data_desc!$A$2:$M$380,10,0)</f>
        <v>0</v>
      </c>
      <c r="W256">
        <f>VLOOKUP(A256,site_data_desc!$A$2:$M$380,11,0)</f>
        <v>1</v>
      </c>
      <c r="X256">
        <f>VLOOKUP(A256,site_data_desc!$A$2:$M$380,12,0)</f>
        <v>0</v>
      </c>
      <c r="Y256">
        <f>VLOOKUP(A256,site_data_desc!$A$2:$M$380,13,0)</f>
        <v>0</v>
      </c>
    </row>
    <row r="257" spans="1:25" x14ac:dyDescent="0.3">
      <c r="A257" t="s">
        <v>255</v>
      </c>
      <c r="B257" s="1">
        <f>VLOOKUP(A257,welfare_data!$A$1:$C$379,2,0)</f>
        <v>122059713.77500001</v>
      </c>
      <c r="C257" s="1">
        <f>VLOOKUP(A257,welfare_data!$A$1:$C$379,3,0)</f>
        <v>219337639.04497001</v>
      </c>
      <c r="D257" t="s">
        <v>378</v>
      </c>
      <c r="E257">
        <v>19.443000000000001</v>
      </c>
      <c r="F257">
        <v>54.387999999999899</v>
      </c>
      <c r="G257" t="str">
        <f t="shared" si="26"/>
        <v>70,000,000 - 150,000,000</v>
      </c>
      <c r="H257" t="str">
        <f t="shared" si="27"/>
        <v>150,000,000 - 400,000,000</v>
      </c>
      <c r="I257">
        <f t="shared" si="28"/>
        <v>6</v>
      </c>
      <c r="J257">
        <f t="shared" si="29"/>
        <v>7</v>
      </c>
      <c r="K257">
        <f t="shared" si="32"/>
        <v>2.2795070569547784</v>
      </c>
      <c r="L257">
        <f t="shared" si="33"/>
        <v>2.8284271247461894</v>
      </c>
      <c r="M257">
        <f t="shared" si="30"/>
        <v>2.6150566286152079</v>
      </c>
      <c r="N257">
        <f t="shared" si="31"/>
        <v>3.3635856610148567</v>
      </c>
      <c r="O257">
        <f>VLOOKUP(A257,site_data_desc!$A$2:$M$380,3,0)</f>
        <v>0</v>
      </c>
      <c r="P257">
        <f>VLOOKUP(A257,site_data_desc!$A$2:$M$380,4,0)</f>
        <v>0.10595099999999999</v>
      </c>
      <c r="Q257">
        <f>VLOOKUP(A257,site_data_desc!$A$2:$M$380,5,0)</f>
        <v>61.961497999999999</v>
      </c>
      <c r="R257">
        <f>VLOOKUP(A257,site_data_desc!$A$2:$M$380,6,0)</f>
        <v>81.245697000000007</v>
      </c>
      <c r="S257">
        <f>VLOOKUP(A257,site_data_desc!$A$2:$M$380,7,0)</f>
        <v>1</v>
      </c>
      <c r="T257">
        <f>VLOOKUP(A257,site_data_desc!$A$2:$M$380,8,0)</f>
        <v>1.3599999999999999E-2</v>
      </c>
      <c r="U257">
        <f>VLOOKUP(A257,site_data_desc!$A$2:$M$380,9,0)</f>
        <v>1.5599999999999999E-2</v>
      </c>
      <c r="V257">
        <f>VLOOKUP(A257,site_data_desc!$A$2:$M$380,10,0)</f>
        <v>1</v>
      </c>
      <c r="W257">
        <f>VLOOKUP(A257,site_data_desc!$A$2:$M$380,11,0)</f>
        <v>0</v>
      </c>
      <c r="X257">
        <f>VLOOKUP(A257,site_data_desc!$A$2:$M$380,12,0)</f>
        <v>0</v>
      </c>
      <c r="Y257">
        <f>VLOOKUP(A257,site_data_desc!$A$2:$M$380,13,0)</f>
        <v>0</v>
      </c>
    </row>
    <row r="258" spans="1:25" x14ac:dyDescent="0.3">
      <c r="A258" t="s">
        <v>256</v>
      </c>
      <c r="B258" s="1">
        <f>VLOOKUP(A258,welfare_data!$A$1:$C$379,2,0)</f>
        <v>3506225.418387</v>
      </c>
      <c r="C258" s="1">
        <f>VLOOKUP(A258,welfare_data!$A$1:$C$379,3,0)</f>
        <v>6282045.7850861996</v>
      </c>
      <c r="D258" t="s">
        <v>378</v>
      </c>
      <c r="E258">
        <v>19.6039999999999</v>
      </c>
      <c r="F258">
        <v>54.441000000000003</v>
      </c>
      <c r="G258" t="str">
        <f t="shared" si="26"/>
        <v>3,000,000 - 10,000,000</v>
      </c>
      <c r="H258" t="str">
        <f t="shared" si="27"/>
        <v>3,000,000 - 10,000,000</v>
      </c>
      <c r="I258">
        <f t="shared" si="28"/>
        <v>3</v>
      </c>
      <c r="J258">
        <f t="shared" si="29"/>
        <v>3</v>
      </c>
      <c r="K258">
        <f t="shared" si="32"/>
        <v>1.5098036484771051</v>
      </c>
      <c r="L258">
        <f t="shared" si="33"/>
        <v>1.6817928305074288</v>
      </c>
      <c r="M258">
        <f t="shared" si="30"/>
        <v>1.5098036484771051</v>
      </c>
      <c r="N258">
        <f t="shared" si="31"/>
        <v>1.6817928305074288</v>
      </c>
      <c r="O258">
        <f>VLOOKUP(A258,site_data_desc!$A$2:$M$380,3,0)</f>
        <v>0</v>
      </c>
      <c r="P258">
        <f>VLOOKUP(A258,site_data_desc!$A$2:$M$380,4,0)</f>
        <v>1.0936999999999999E-2</v>
      </c>
      <c r="Q258">
        <f>VLOOKUP(A258,site_data_desc!$A$2:$M$380,5,0)</f>
        <v>6.7708997999999996</v>
      </c>
      <c r="R258">
        <f>VLOOKUP(A258,site_data_desc!$A$2:$M$380,6,0)</f>
        <v>11.980700000000001</v>
      </c>
      <c r="S258">
        <f>VLOOKUP(A258,site_data_desc!$A$2:$M$380,7,0)</f>
        <v>2</v>
      </c>
      <c r="T258">
        <f>VLOOKUP(A258,site_data_desc!$A$2:$M$380,8,0)</f>
        <v>9.5000000000000001E-2</v>
      </c>
      <c r="U258">
        <f>VLOOKUP(A258,site_data_desc!$A$2:$M$380,9,0)</f>
        <v>7.4999999999999997E-2</v>
      </c>
      <c r="V258">
        <f>VLOOKUP(A258,site_data_desc!$A$2:$M$380,10,0)</f>
        <v>0</v>
      </c>
      <c r="W258">
        <f>VLOOKUP(A258,site_data_desc!$A$2:$M$380,11,0)</f>
        <v>1</v>
      </c>
      <c r="X258">
        <f>VLOOKUP(A258,site_data_desc!$A$2:$M$380,12,0)</f>
        <v>0</v>
      </c>
      <c r="Y258">
        <f>VLOOKUP(A258,site_data_desc!$A$2:$M$380,13,0)</f>
        <v>0</v>
      </c>
    </row>
    <row r="259" spans="1:25" x14ac:dyDescent="0.3">
      <c r="A259" t="s">
        <v>257</v>
      </c>
      <c r="B259" s="1">
        <f>VLOOKUP(A259,welfare_data!$A$1:$C$379,2,0)</f>
        <v>12660430.777589999</v>
      </c>
      <c r="C259" s="1">
        <f>VLOOKUP(A259,welfare_data!$A$1:$C$379,3,0)</f>
        <v>22688315.716471002</v>
      </c>
      <c r="D259" t="s">
        <v>378</v>
      </c>
      <c r="E259">
        <v>19.0369999999999</v>
      </c>
      <c r="F259">
        <v>54.344000000000001</v>
      </c>
      <c r="G259" t="str">
        <f t="shared" ref="G259:G322" si="34">IF(B259&lt;=1000000,"&lt; 1 million",IF(B259&lt;=3000000,"1,000,000 - 3,000,000",IF(B259&lt;=10000000,"3,000,000 - 10,000,000",IF(B259&lt;=30000000,"10,000,000 - 30,000,000",IF(B259&lt;=70000000,"30,000,000 - 70,000,000",IF(B259&lt;=150000000,"70,000,000 - 150,000,000",IF(B259&lt;=400000000,"150,000,000 - 400,000,000","&gt; 400 million")))))))</f>
        <v>10,000,000 - 30,000,000</v>
      </c>
      <c r="H259" t="str">
        <f t="shared" ref="H259:H322" si="35">IF(C259&lt;=1000000,"&lt; 1 million",IF(C259&lt;=3000000,"1,000,000 - 3,000,000",IF(C259&lt;=10000000,"3,000,000 - 10,000,000",IF(C259&lt;=30000000,"10,000,000 - 30,000,000",IF(C259&lt;=70000000,"30,000,000 - 70,000,000",IF(C259&lt;=150000000,"70,000,000 - 150,000,000",IF(C259&lt;=400000000,"150,000,000 - 400,000,000","&gt; 400 million")))))))</f>
        <v>10,000,000 - 30,000,000</v>
      </c>
      <c r="I259">
        <f t="shared" ref="I259:I322" si="36">IF(B259&lt;=1000000,1,IF(B259&lt;=3000000,2,IF(B259&lt;=10000000,3,IF(B259&lt;=30000000,4,IF(B259&lt;=70000000,5,IF(B259&lt;=150000000,6,IF(B259&lt;=400000000,7,8)))))))</f>
        <v>4</v>
      </c>
      <c r="J259">
        <f t="shared" ref="J259:J322" si="37">IF(C259&lt;=1000000,1,IF(C259&lt;=3000000,2,IF(C259&lt;=10000000,3,IF(C259&lt;=30000000,4,IF(C259&lt;=70000000,5,IF(C259&lt;=150000000,6,IF(C259&lt;=400000000,7,8)))))))</f>
        <v>4</v>
      </c>
      <c r="K259">
        <f t="shared" si="32"/>
        <v>1.7320508075688776</v>
      </c>
      <c r="L259">
        <f t="shared" si="33"/>
        <v>1.9999999999999996</v>
      </c>
      <c r="M259">
        <f t="shared" ref="M259:M322" si="38">(3^(1/8))^J259</f>
        <v>1.7320508075688776</v>
      </c>
      <c r="N259">
        <f t="shared" ref="N259:N322" si="39">(4^(1/8))^J259</f>
        <v>1.9999999999999996</v>
      </c>
      <c r="O259">
        <f>VLOOKUP(A259,site_data_desc!$A$2:$M$380,3,0)</f>
        <v>0</v>
      </c>
      <c r="P259">
        <f>VLOOKUP(A259,site_data_desc!$A$2:$M$380,4,0)</f>
        <v>0.129886</v>
      </c>
      <c r="Q259">
        <f>VLOOKUP(A259,site_data_desc!$A$2:$M$380,5,0)</f>
        <v>106.22499999999999</v>
      </c>
      <c r="R259">
        <f>VLOOKUP(A259,site_data_desc!$A$2:$M$380,6,0)</f>
        <v>70.623299000000003</v>
      </c>
      <c r="S259">
        <f>VLOOKUP(A259,site_data_desc!$A$2:$M$380,7,0)</f>
        <v>1</v>
      </c>
      <c r="T259">
        <f>VLOOKUP(A259,site_data_desc!$A$2:$M$380,8,0)</f>
        <v>7.5999999999999998E-2</v>
      </c>
      <c r="U259">
        <f>VLOOKUP(A259,site_data_desc!$A$2:$M$380,9,0)</f>
        <v>0.03</v>
      </c>
      <c r="V259">
        <f>VLOOKUP(A259,site_data_desc!$A$2:$M$380,10,0)</f>
        <v>1</v>
      </c>
      <c r="W259">
        <f>VLOOKUP(A259,site_data_desc!$A$2:$M$380,11,0)</f>
        <v>0</v>
      </c>
      <c r="X259">
        <f>VLOOKUP(A259,site_data_desc!$A$2:$M$380,12,0)</f>
        <v>0</v>
      </c>
      <c r="Y259">
        <f>VLOOKUP(A259,site_data_desc!$A$2:$M$380,13,0)</f>
        <v>0</v>
      </c>
    </row>
    <row r="260" spans="1:25" x14ac:dyDescent="0.3">
      <c r="A260" t="s">
        <v>258</v>
      </c>
      <c r="B260" s="1">
        <f>VLOOKUP(A260,welfare_data!$A$1:$C$379,2,0)</f>
        <v>61908857.258429997</v>
      </c>
      <c r="C260" s="1">
        <f>VLOOKUP(A260,welfare_data!$A$1:$C$379,3,0)</f>
        <v>112313674.27444001</v>
      </c>
      <c r="D260" t="s">
        <v>378</v>
      </c>
      <c r="E260">
        <v>19.117000000000001</v>
      </c>
      <c r="F260">
        <v>54.347000000000001</v>
      </c>
      <c r="G260" t="str">
        <f t="shared" si="34"/>
        <v>30,000,000 - 70,000,000</v>
      </c>
      <c r="H260" t="str">
        <f t="shared" si="35"/>
        <v>70,000,000 - 150,000,000</v>
      </c>
      <c r="I260">
        <f t="shared" si="36"/>
        <v>5</v>
      </c>
      <c r="J260">
        <f t="shared" si="37"/>
        <v>6</v>
      </c>
      <c r="K260">
        <f t="shared" si="32"/>
        <v>1.9870133464215782</v>
      </c>
      <c r="L260">
        <f t="shared" si="33"/>
        <v>2.3784142300054416</v>
      </c>
      <c r="M260">
        <f t="shared" si="38"/>
        <v>2.2795070569547784</v>
      </c>
      <c r="N260">
        <f t="shared" si="39"/>
        <v>2.8284271247461894</v>
      </c>
      <c r="O260">
        <f>VLOOKUP(A260,site_data_desc!$A$2:$M$380,3,0)</f>
        <v>0</v>
      </c>
      <c r="P260">
        <f>VLOOKUP(A260,site_data_desc!$A$2:$M$380,4,0)</f>
        <v>0.18578600000000001</v>
      </c>
      <c r="Q260">
        <f>VLOOKUP(A260,site_data_desc!$A$2:$M$380,5,0)</f>
        <v>112.679</v>
      </c>
      <c r="R260">
        <f>VLOOKUP(A260,site_data_desc!$A$2:$M$380,6,0)</f>
        <v>66.591599000000002</v>
      </c>
      <c r="S260">
        <f>VLOOKUP(A260,site_data_desc!$A$2:$M$380,7,0)</f>
        <v>1</v>
      </c>
      <c r="T260">
        <f>VLOOKUP(A260,site_data_desc!$A$2:$M$380,8,0)</f>
        <v>3.7999999999999999E-2</v>
      </c>
      <c r="U260">
        <f>VLOOKUP(A260,site_data_desc!$A$2:$M$380,9,0)</f>
        <v>2.6800000000000001E-2</v>
      </c>
      <c r="V260">
        <f>VLOOKUP(A260,site_data_desc!$A$2:$M$380,10,0)</f>
        <v>1</v>
      </c>
      <c r="W260">
        <f>VLOOKUP(A260,site_data_desc!$A$2:$M$380,11,0)</f>
        <v>0</v>
      </c>
      <c r="X260">
        <f>VLOOKUP(A260,site_data_desc!$A$2:$M$380,12,0)</f>
        <v>0</v>
      </c>
      <c r="Y260">
        <f>VLOOKUP(A260,site_data_desc!$A$2:$M$380,13,0)</f>
        <v>0</v>
      </c>
    </row>
    <row r="261" spans="1:25" x14ac:dyDescent="0.3">
      <c r="A261" t="s">
        <v>259</v>
      </c>
      <c r="B261" s="1">
        <f>VLOOKUP(A261,welfare_data!$A$1:$C$379,2,0)</f>
        <v>20279662.116519999</v>
      </c>
      <c r="C261" s="1">
        <f>VLOOKUP(A261,welfare_data!$A$1:$C$379,3,0)</f>
        <v>36383479.956361003</v>
      </c>
      <c r="D261" t="s">
        <v>378</v>
      </c>
      <c r="E261">
        <v>19.224</v>
      </c>
      <c r="F261">
        <v>54.354999999999897</v>
      </c>
      <c r="G261" t="str">
        <f t="shared" si="34"/>
        <v>10,000,000 - 30,000,000</v>
      </c>
      <c r="H261" t="str">
        <f t="shared" si="35"/>
        <v>30,000,000 - 70,000,000</v>
      </c>
      <c r="I261">
        <f t="shared" si="36"/>
        <v>4</v>
      </c>
      <c r="J261">
        <f t="shared" si="37"/>
        <v>5</v>
      </c>
      <c r="K261">
        <f t="shared" si="32"/>
        <v>1.7320508075688776</v>
      </c>
      <c r="L261">
        <f t="shared" si="33"/>
        <v>1.9999999999999996</v>
      </c>
      <c r="M261">
        <f t="shared" si="38"/>
        <v>1.9870133464215782</v>
      </c>
      <c r="N261">
        <f t="shared" si="39"/>
        <v>2.3784142300054416</v>
      </c>
      <c r="O261">
        <f>VLOOKUP(A261,site_data_desc!$A$2:$M$380,3,0)</f>
        <v>0</v>
      </c>
      <c r="P261">
        <f>VLOOKUP(A261,site_data_desc!$A$2:$M$380,4,0)</f>
        <v>7.2172501E-2</v>
      </c>
      <c r="Q261">
        <f>VLOOKUP(A261,site_data_desc!$A$2:$M$380,5,0)</f>
        <v>69.682404000000005</v>
      </c>
      <c r="R261">
        <f>VLOOKUP(A261,site_data_desc!$A$2:$M$380,6,0)</f>
        <v>63.568401000000001</v>
      </c>
      <c r="S261">
        <f>VLOOKUP(A261,site_data_desc!$A$2:$M$380,7,0)</f>
        <v>1</v>
      </c>
      <c r="T261">
        <f>VLOOKUP(A261,site_data_desc!$A$2:$M$380,8,0)</f>
        <v>5.5E-2</v>
      </c>
      <c r="U261">
        <f>VLOOKUP(A261,site_data_desc!$A$2:$M$380,9,0)</f>
        <v>1.4999999999999999E-2</v>
      </c>
      <c r="V261">
        <f>VLOOKUP(A261,site_data_desc!$A$2:$M$380,10,0)</f>
        <v>1</v>
      </c>
      <c r="W261">
        <f>VLOOKUP(A261,site_data_desc!$A$2:$M$380,11,0)</f>
        <v>0</v>
      </c>
      <c r="X261">
        <f>VLOOKUP(A261,site_data_desc!$A$2:$M$380,12,0)</f>
        <v>0</v>
      </c>
      <c r="Y261">
        <f>VLOOKUP(A261,site_data_desc!$A$2:$M$380,13,0)</f>
        <v>0</v>
      </c>
    </row>
    <row r="262" spans="1:25" x14ac:dyDescent="0.3">
      <c r="A262" t="s">
        <v>260</v>
      </c>
      <c r="B262" s="1">
        <f>VLOOKUP(A262,welfare_data!$A$1:$C$379,2,0)</f>
        <v>75890211.857730001</v>
      </c>
      <c r="C262" s="1">
        <f>VLOOKUP(A262,welfare_data!$A$1:$C$379,3,0)</f>
        <v>137780366.39373001</v>
      </c>
      <c r="D262" t="s">
        <v>378</v>
      </c>
      <c r="E262">
        <v>18.7989999999999</v>
      </c>
      <c r="F262">
        <v>54.607999999999898</v>
      </c>
      <c r="G262" t="str">
        <f t="shared" si="34"/>
        <v>70,000,000 - 150,000,000</v>
      </c>
      <c r="H262" t="str">
        <f t="shared" si="35"/>
        <v>70,000,000 - 150,000,000</v>
      </c>
      <c r="I262">
        <f t="shared" si="36"/>
        <v>6</v>
      </c>
      <c r="J262">
        <f t="shared" si="37"/>
        <v>6</v>
      </c>
      <c r="K262">
        <f t="shared" si="32"/>
        <v>2.2795070569547784</v>
      </c>
      <c r="L262">
        <f t="shared" si="33"/>
        <v>2.8284271247461894</v>
      </c>
      <c r="M262">
        <f t="shared" si="38"/>
        <v>2.2795070569547784</v>
      </c>
      <c r="N262">
        <f t="shared" si="39"/>
        <v>2.8284271247461894</v>
      </c>
      <c r="O262">
        <f>VLOOKUP(A262,site_data_desc!$A$2:$M$380,3,0)</f>
        <v>0</v>
      </c>
      <c r="P262">
        <f>VLOOKUP(A262,site_data_desc!$A$2:$M$380,4,0)</f>
        <v>0.236067</v>
      </c>
      <c r="Q262">
        <f>VLOOKUP(A262,site_data_desc!$A$2:$M$380,5,0)</f>
        <v>147.92101</v>
      </c>
      <c r="R262">
        <f>VLOOKUP(A262,site_data_desc!$A$2:$M$380,6,0)</f>
        <v>180.673</v>
      </c>
      <c r="S262">
        <f>VLOOKUP(A262,site_data_desc!$A$2:$M$380,7,0)</f>
        <v>1</v>
      </c>
      <c r="T262">
        <f>VLOOKUP(A262,site_data_desc!$A$2:$M$380,8,0)</f>
        <v>3.9600000000000003E-2</v>
      </c>
      <c r="U262">
        <f>VLOOKUP(A262,site_data_desc!$A$2:$M$380,9,0)</f>
        <v>8.9999999999999993E-3</v>
      </c>
      <c r="V262">
        <f>VLOOKUP(A262,site_data_desc!$A$2:$M$380,10,0)</f>
        <v>1</v>
      </c>
      <c r="W262">
        <f>VLOOKUP(A262,site_data_desc!$A$2:$M$380,11,0)</f>
        <v>0</v>
      </c>
      <c r="X262">
        <f>VLOOKUP(A262,site_data_desc!$A$2:$M$380,12,0)</f>
        <v>0</v>
      </c>
      <c r="Y262">
        <f>VLOOKUP(A262,site_data_desc!$A$2:$M$380,13,0)</f>
        <v>0</v>
      </c>
    </row>
    <row r="263" spans="1:25" x14ac:dyDescent="0.3">
      <c r="A263" t="s">
        <v>261</v>
      </c>
      <c r="B263" s="1">
        <f>VLOOKUP(A263,welfare_data!$A$1:$C$379,2,0)</f>
        <v>37382337.93733</v>
      </c>
      <c r="C263" s="1">
        <f>VLOOKUP(A263,welfare_data!$A$1:$C$379,3,0)</f>
        <v>67711591.944408998</v>
      </c>
      <c r="D263" t="s">
        <v>378</v>
      </c>
      <c r="E263">
        <v>18.675999999999899</v>
      </c>
      <c r="F263">
        <v>54.704000000000001</v>
      </c>
      <c r="G263" t="str">
        <f t="shared" si="34"/>
        <v>30,000,000 - 70,000,000</v>
      </c>
      <c r="H263" t="str">
        <f t="shared" si="35"/>
        <v>30,000,000 - 70,000,000</v>
      </c>
      <c r="I263">
        <f t="shared" si="36"/>
        <v>5</v>
      </c>
      <c r="J263">
        <f t="shared" si="37"/>
        <v>5</v>
      </c>
      <c r="K263">
        <f t="shared" si="32"/>
        <v>1.9870133464215782</v>
      </c>
      <c r="L263">
        <f t="shared" si="33"/>
        <v>2.3784142300054416</v>
      </c>
      <c r="M263">
        <f t="shared" si="38"/>
        <v>1.9870133464215782</v>
      </c>
      <c r="N263">
        <f t="shared" si="39"/>
        <v>2.3784142300054416</v>
      </c>
      <c r="O263">
        <f>VLOOKUP(A263,site_data_desc!$A$2:$M$380,3,0)</f>
        <v>0</v>
      </c>
      <c r="P263">
        <f>VLOOKUP(A263,site_data_desc!$A$2:$M$380,4,0)</f>
        <v>0.26829099000000001</v>
      </c>
      <c r="Q263">
        <f>VLOOKUP(A263,site_data_desc!$A$2:$M$380,5,0)</f>
        <v>282.08801</v>
      </c>
      <c r="R263">
        <f>VLOOKUP(A263,site_data_desc!$A$2:$M$380,6,0)</f>
        <v>155.71200999999999</v>
      </c>
      <c r="S263">
        <f>VLOOKUP(A263,site_data_desc!$A$2:$M$380,7,0)</f>
        <v>1</v>
      </c>
      <c r="T263">
        <f>VLOOKUP(A263,site_data_desc!$A$2:$M$380,8,0)</f>
        <v>1.4999999999999999E-2</v>
      </c>
      <c r="U263">
        <f>VLOOKUP(A263,site_data_desc!$A$2:$M$380,9,0)</f>
        <v>5.0000000000000001E-3</v>
      </c>
      <c r="V263">
        <f>VLOOKUP(A263,site_data_desc!$A$2:$M$380,10,0)</f>
        <v>1</v>
      </c>
      <c r="W263">
        <f>VLOOKUP(A263,site_data_desc!$A$2:$M$380,11,0)</f>
        <v>0</v>
      </c>
      <c r="X263">
        <f>VLOOKUP(A263,site_data_desc!$A$2:$M$380,12,0)</f>
        <v>0</v>
      </c>
      <c r="Y263">
        <f>VLOOKUP(A263,site_data_desc!$A$2:$M$380,13,0)</f>
        <v>0</v>
      </c>
    </row>
    <row r="264" spans="1:25" x14ac:dyDescent="0.3">
      <c r="A264" t="s">
        <v>262</v>
      </c>
      <c r="B264" s="1">
        <f>VLOOKUP(A264,welfare_data!$A$1:$C$379,2,0)</f>
        <v>10874867.887259999</v>
      </c>
      <c r="C264" s="1">
        <f>VLOOKUP(A264,welfare_data!$A$1:$C$379,3,0)</f>
        <v>19518296.086491</v>
      </c>
      <c r="D264" t="s">
        <v>378</v>
      </c>
      <c r="E264">
        <v>18.719000000000001</v>
      </c>
      <c r="F264">
        <v>54.685000000000002</v>
      </c>
      <c r="G264" t="str">
        <f t="shared" si="34"/>
        <v>10,000,000 - 30,000,000</v>
      </c>
      <c r="H264" t="str">
        <f t="shared" si="35"/>
        <v>10,000,000 - 30,000,000</v>
      </c>
      <c r="I264">
        <f t="shared" si="36"/>
        <v>4</v>
      </c>
      <c r="J264">
        <f t="shared" si="37"/>
        <v>4</v>
      </c>
      <c r="K264">
        <f t="shared" si="32"/>
        <v>1.7320508075688776</v>
      </c>
      <c r="L264">
        <f t="shared" si="33"/>
        <v>1.9999999999999996</v>
      </c>
      <c r="M264">
        <f t="shared" si="38"/>
        <v>1.7320508075688776</v>
      </c>
      <c r="N264">
        <f t="shared" si="39"/>
        <v>1.9999999999999996</v>
      </c>
      <c r="O264">
        <f>VLOOKUP(A264,site_data_desc!$A$2:$M$380,3,0)</f>
        <v>0</v>
      </c>
      <c r="P264">
        <f>VLOOKUP(A264,site_data_desc!$A$2:$M$380,4,0)</f>
        <v>0.27276801000000001</v>
      </c>
      <c r="Q264">
        <f>VLOOKUP(A264,site_data_desc!$A$2:$M$380,5,0)</f>
        <v>219.25700000000001</v>
      </c>
      <c r="R264">
        <f>VLOOKUP(A264,site_data_desc!$A$2:$M$380,6,0)</f>
        <v>182.58799999999999</v>
      </c>
      <c r="S264">
        <f>VLOOKUP(A264,site_data_desc!$A$2:$M$380,7,0)</f>
        <v>1</v>
      </c>
      <c r="T264">
        <f>VLOOKUP(A264,site_data_desc!$A$2:$M$380,8,0)</f>
        <v>1.7999999999999999E-2</v>
      </c>
      <c r="U264">
        <f>VLOOKUP(A264,site_data_desc!$A$2:$M$380,9,0)</f>
        <v>7.0000000000000001E-3</v>
      </c>
      <c r="V264">
        <f>VLOOKUP(A264,site_data_desc!$A$2:$M$380,10,0)</f>
        <v>1</v>
      </c>
      <c r="W264">
        <f>VLOOKUP(A264,site_data_desc!$A$2:$M$380,11,0)</f>
        <v>0</v>
      </c>
      <c r="X264">
        <f>VLOOKUP(A264,site_data_desc!$A$2:$M$380,12,0)</f>
        <v>0</v>
      </c>
      <c r="Y264">
        <f>VLOOKUP(A264,site_data_desc!$A$2:$M$380,13,0)</f>
        <v>0</v>
      </c>
    </row>
    <row r="265" spans="1:25" x14ac:dyDescent="0.3">
      <c r="A265" t="s">
        <v>263</v>
      </c>
      <c r="B265" s="1">
        <f>VLOOKUP(A265,welfare_data!$A$1:$C$379,2,0)</f>
        <v>227825324.76609999</v>
      </c>
      <c r="C265" s="1">
        <f>VLOOKUP(A265,welfare_data!$A$1:$C$379,3,0)</f>
        <v>196429557.26892999</v>
      </c>
      <c r="D265" t="s">
        <v>378</v>
      </c>
      <c r="E265">
        <v>18.401</v>
      </c>
      <c r="F265">
        <v>54.802</v>
      </c>
      <c r="G265" t="str">
        <f t="shared" si="34"/>
        <v>150,000,000 - 400,000,000</v>
      </c>
      <c r="H265" t="str">
        <f t="shared" si="35"/>
        <v>150,000,000 - 400,000,000</v>
      </c>
      <c r="I265">
        <f t="shared" si="36"/>
        <v>7</v>
      </c>
      <c r="J265">
        <f t="shared" si="37"/>
        <v>7</v>
      </c>
      <c r="K265">
        <f t="shared" si="32"/>
        <v>2.6150566286152079</v>
      </c>
      <c r="L265">
        <f t="shared" si="33"/>
        <v>3.3635856610148567</v>
      </c>
      <c r="M265">
        <f t="shared" si="38"/>
        <v>2.6150566286152079</v>
      </c>
      <c r="N265">
        <f t="shared" si="39"/>
        <v>3.3635856610148567</v>
      </c>
      <c r="O265">
        <f>VLOOKUP(A265,site_data_desc!$A$2:$M$380,3,0)</f>
        <v>1</v>
      </c>
      <c r="P265">
        <f>VLOOKUP(A265,site_data_desc!$A$2:$M$380,4,0)</f>
        <v>0.5190349700000001</v>
      </c>
      <c r="Q265">
        <f>VLOOKUP(A265,site_data_desc!$A$2:$M$380,5,0)</f>
        <v>229.858</v>
      </c>
      <c r="R265">
        <f>VLOOKUP(A265,site_data_desc!$A$2:$M$380,6,0)</f>
        <v>242.62199000000001</v>
      </c>
      <c r="S265">
        <f>VLOOKUP(A265,site_data_desc!$A$2:$M$380,7,0)</f>
        <v>1</v>
      </c>
      <c r="T265">
        <f>VLOOKUP(A265,site_data_desc!$A$2:$M$380,8,0)</f>
        <v>7.0000000000000007E-2</v>
      </c>
      <c r="U265">
        <f>VLOOKUP(A265,site_data_desc!$A$2:$M$380,9,0)</f>
        <v>1.0199999999999999E-2</v>
      </c>
      <c r="V265">
        <f>VLOOKUP(A265,site_data_desc!$A$2:$M$380,10,0)</f>
        <v>1</v>
      </c>
      <c r="W265">
        <f>VLOOKUP(A265,site_data_desc!$A$2:$M$380,11,0)</f>
        <v>0</v>
      </c>
      <c r="X265">
        <f>VLOOKUP(A265,site_data_desc!$A$2:$M$380,12,0)</f>
        <v>0</v>
      </c>
      <c r="Y265">
        <f>VLOOKUP(A265,site_data_desc!$A$2:$M$380,13,0)</f>
        <v>0</v>
      </c>
    </row>
    <row r="266" spans="1:25" x14ac:dyDescent="0.3">
      <c r="A266" t="s">
        <v>264</v>
      </c>
      <c r="B266" s="1">
        <f>VLOOKUP(A266,welfare_data!$A$1:$C$379,2,0)</f>
        <v>129897432.2474</v>
      </c>
      <c r="C266" s="1">
        <f>VLOOKUP(A266,welfare_data!$A$1:$C$379,3,0)</f>
        <v>113267769.90424</v>
      </c>
      <c r="D266" t="s">
        <v>378</v>
      </c>
      <c r="E266">
        <v>18.21</v>
      </c>
      <c r="F266">
        <v>54.832000000000001</v>
      </c>
      <c r="G266" t="str">
        <f t="shared" si="34"/>
        <v>70,000,000 - 150,000,000</v>
      </c>
      <c r="H266" t="str">
        <f t="shared" si="35"/>
        <v>70,000,000 - 150,000,000</v>
      </c>
      <c r="I266">
        <f t="shared" si="36"/>
        <v>6</v>
      </c>
      <c r="J266">
        <f t="shared" si="37"/>
        <v>6</v>
      </c>
      <c r="K266">
        <f t="shared" si="32"/>
        <v>2.2795070569547784</v>
      </c>
      <c r="L266">
        <f t="shared" si="33"/>
        <v>2.8284271247461894</v>
      </c>
      <c r="M266">
        <f t="shared" si="38"/>
        <v>2.2795070569547784</v>
      </c>
      <c r="N266">
        <f t="shared" si="39"/>
        <v>2.8284271247461894</v>
      </c>
      <c r="O266">
        <f>VLOOKUP(A266,site_data_desc!$A$2:$M$380,3,0)</f>
        <v>1</v>
      </c>
      <c r="P266">
        <f>VLOOKUP(A266,site_data_desc!$A$2:$M$380,4,0)</f>
        <v>0.16209100000000001</v>
      </c>
      <c r="Q266">
        <f>VLOOKUP(A266,site_data_desc!$A$2:$M$380,5,0)</f>
        <v>79.272498999999996</v>
      </c>
      <c r="R266">
        <f>VLOOKUP(A266,site_data_desc!$A$2:$M$380,6,0)</f>
        <v>85.485703000000001</v>
      </c>
      <c r="S266">
        <f>VLOOKUP(A266,site_data_desc!$A$2:$M$380,7,0)</f>
        <v>2</v>
      </c>
      <c r="T266">
        <f>VLOOKUP(A266,site_data_desc!$A$2:$M$380,8,0)</f>
        <v>0.16</v>
      </c>
      <c r="U266">
        <f>VLOOKUP(A266,site_data_desc!$A$2:$M$380,9,0)</f>
        <v>5.2999999999999999E-2</v>
      </c>
      <c r="V266">
        <f>VLOOKUP(A266,site_data_desc!$A$2:$M$380,10,0)</f>
        <v>0</v>
      </c>
      <c r="W266">
        <f>VLOOKUP(A266,site_data_desc!$A$2:$M$380,11,0)</f>
        <v>1</v>
      </c>
      <c r="X266">
        <f>VLOOKUP(A266,site_data_desc!$A$2:$M$380,12,0)</f>
        <v>0</v>
      </c>
      <c r="Y266">
        <f>VLOOKUP(A266,site_data_desc!$A$2:$M$380,13,0)</f>
        <v>0</v>
      </c>
    </row>
    <row r="267" spans="1:25" x14ac:dyDescent="0.3">
      <c r="A267" t="s">
        <v>265</v>
      </c>
      <c r="B267" s="1">
        <f>VLOOKUP(A267,welfare_data!$A$1:$C$379,2,0)</f>
        <v>14274190.50144</v>
      </c>
      <c r="C267" s="1">
        <f>VLOOKUP(A267,welfare_data!$A$1:$C$379,3,0)</f>
        <v>25819830.143743999</v>
      </c>
      <c r="D267" t="s">
        <v>378</v>
      </c>
      <c r="E267">
        <v>18.515999999999899</v>
      </c>
      <c r="F267">
        <v>54.759</v>
      </c>
      <c r="G267" t="str">
        <f t="shared" si="34"/>
        <v>10,000,000 - 30,000,000</v>
      </c>
      <c r="H267" t="str">
        <f t="shared" si="35"/>
        <v>10,000,000 - 30,000,000</v>
      </c>
      <c r="I267">
        <f t="shared" si="36"/>
        <v>4</v>
      </c>
      <c r="J267">
        <f t="shared" si="37"/>
        <v>4</v>
      </c>
      <c r="K267">
        <f t="shared" si="32"/>
        <v>1.7320508075688776</v>
      </c>
      <c r="L267">
        <f t="shared" si="33"/>
        <v>1.9999999999999996</v>
      </c>
      <c r="M267">
        <f t="shared" si="38"/>
        <v>1.7320508075688776</v>
      </c>
      <c r="N267">
        <f t="shared" si="39"/>
        <v>1.9999999999999996</v>
      </c>
      <c r="O267">
        <f>VLOOKUP(A267,site_data_desc!$A$2:$M$380,3,0)</f>
        <v>0</v>
      </c>
      <c r="P267">
        <f>VLOOKUP(A267,site_data_desc!$A$2:$M$380,4,0)</f>
        <v>0.112359</v>
      </c>
      <c r="Q267">
        <f>VLOOKUP(A267,site_data_desc!$A$2:$M$380,5,0)</f>
        <v>91.456397999999993</v>
      </c>
      <c r="R267">
        <f>VLOOKUP(A267,site_data_desc!$A$2:$M$380,6,0)</f>
        <v>356.41199</v>
      </c>
      <c r="S267">
        <f>VLOOKUP(A267,site_data_desc!$A$2:$M$380,7,0)</f>
        <v>2</v>
      </c>
      <c r="T267">
        <f>VLOOKUP(A267,site_data_desc!$A$2:$M$380,8,0)</f>
        <v>1.7999999999999999E-2</v>
      </c>
      <c r="U267">
        <f>VLOOKUP(A267,site_data_desc!$A$2:$M$380,9,0)</f>
        <v>6.4000000000000003E-3</v>
      </c>
      <c r="V267">
        <f>VLOOKUP(A267,site_data_desc!$A$2:$M$380,10,0)</f>
        <v>0</v>
      </c>
      <c r="W267">
        <f>VLOOKUP(A267,site_data_desc!$A$2:$M$380,11,0)</f>
        <v>1</v>
      </c>
      <c r="X267">
        <f>VLOOKUP(A267,site_data_desc!$A$2:$M$380,12,0)</f>
        <v>0</v>
      </c>
      <c r="Y267">
        <f>VLOOKUP(A267,site_data_desc!$A$2:$M$380,13,0)</f>
        <v>0</v>
      </c>
    </row>
    <row r="268" spans="1:25" x14ac:dyDescent="0.3">
      <c r="A268" t="s">
        <v>266</v>
      </c>
      <c r="B268" s="1">
        <f>VLOOKUP(A268,welfare_data!$A$1:$C$379,2,0)</f>
        <v>78531480.002969995</v>
      </c>
      <c r="C268" s="1">
        <f>VLOOKUP(A268,welfare_data!$A$1:$C$379,3,0)</f>
        <v>141157807.28797999</v>
      </c>
      <c r="D268" t="s">
        <v>378</v>
      </c>
      <c r="E268">
        <v>18.305</v>
      </c>
      <c r="F268">
        <v>54.835000000000001</v>
      </c>
      <c r="G268" t="str">
        <f t="shared" si="34"/>
        <v>70,000,000 - 150,000,000</v>
      </c>
      <c r="H268" t="str">
        <f t="shared" si="35"/>
        <v>70,000,000 - 150,000,000</v>
      </c>
      <c r="I268">
        <f t="shared" si="36"/>
        <v>6</v>
      </c>
      <c r="J268">
        <f t="shared" si="37"/>
        <v>6</v>
      </c>
      <c r="K268">
        <f t="shared" si="32"/>
        <v>2.2795070569547784</v>
      </c>
      <c r="L268">
        <f t="shared" si="33"/>
        <v>2.8284271247461894</v>
      </c>
      <c r="M268">
        <f t="shared" si="38"/>
        <v>2.2795070569547784</v>
      </c>
      <c r="N268">
        <f t="shared" si="39"/>
        <v>2.8284271247461894</v>
      </c>
      <c r="O268">
        <f>VLOOKUP(A268,site_data_desc!$A$2:$M$380,3,0)</f>
        <v>0</v>
      </c>
      <c r="P268">
        <f>VLOOKUP(A268,site_data_desc!$A$2:$M$380,4,0)</f>
        <v>0.20586098999999999</v>
      </c>
      <c r="Q268">
        <f>VLOOKUP(A268,site_data_desc!$A$2:$M$380,5,0)</f>
        <v>147.25300999999999</v>
      </c>
      <c r="R268">
        <f>VLOOKUP(A268,site_data_desc!$A$2:$M$380,6,0)</f>
        <v>147.93100000000001</v>
      </c>
      <c r="S268">
        <f>VLOOKUP(A268,site_data_desc!$A$2:$M$380,7,0)</f>
        <v>2</v>
      </c>
      <c r="T268">
        <f>VLOOKUP(A268,site_data_desc!$A$2:$M$380,8,0)</f>
        <v>0.16500000000000001</v>
      </c>
      <c r="U268">
        <f>VLOOKUP(A268,site_data_desc!$A$2:$M$380,9,0)</f>
        <v>4.5999999999999999E-2</v>
      </c>
      <c r="V268">
        <f>VLOOKUP(A268,site_data_desc!$A$2:$M$380,10,0)</f>
        <v>0</v>
      </c>
      <c r="W268">
        <f>VLOOKUP(A268,site_data_desc!$A$2:$M$380,11,0)</f>
        <v>1</v>
      </c>
      <c r="X268">
        <f>VLOOKUP(A268,site_data_desc!$A$2:$M$380,12,0)</f>
        <v>0</v>
      </c>
      <c r="Y268">
        <f>VLOOKUP(A268,site_data_desc!$A$2:$M$380,13,0)</f>
        <v>0</v>
      </c>
    </row>
    <row r="269" spans="1:25" x14ac:dyDescent="0.3">
      <c r="A269" t="s">
        <v>267</v>
      </c>
      <c r="B269" s="1">
        <f>VLOOKUP(A269,welfare_data!$A$1:$C$379,2,0)</f>
        <v>23480765.488790002</v>
      </c>
      <c r="C269" s="1">
        <f>VLOOKUP(A269,welfare_data!$A$1:$C$379,3,0)</f>
        <v>42167979.858891003</v>
      </c>
      <c r="D269" t="s">
        <v>378</v>
      </c>
      <c r="E269">
        <v>18.5049999999999</v>
      </c>
      <c r="F269">
        <v>54.631999999999898</v>
      </c>
      <c r="G269" t="str">
        <f t="shared" si="34"/>
        <v>10,000,000 - 30,000,000</v>
      </c>
      <c r="H269" t="str">
        <f t="shared" si="35"/>
        <v>30,000,000 - 70,000,000</v>
      </c>
      <c r="I269">
        <f t="shared" si="36"/>
        <v>4</v>
      </c>
      <c r="J269">
        <f t="shared" si="37"/>
        <v>5</v>
      </c>
      <c r="K269">
        <f t="shared" si="32"/>
        <v>1.7320508075688776</v>
      </c>
      <c r="L269">
        <f t="shared" si="33"/>
        <v>1.9999999999999996</v>
      </c>
      <c r="M269">
        <f t="shared" si="38"/>
        <v>1.9870133464215782</v>
      </c>
      <c r="N269">
        <f t="shared" si="39"/>
        <v>2.3784142300054416</v>
      </c>
      <c r="O269">
        <f>VLOOKUP(A269,site_data_desc!$A$2:$M$380,3,0)</f>
        <v>0</v>
      </c>
      <c r="P269">
        <f>VLOOKUP(A269,site_data_desc!$A$2:$M$380,4,0)</f>
        <v>0.11138500000000001</v>
      </c>
      <c r="Q269">
        <f>VLOOKUP(A269,site_data_desc!$A$2:$M$380,5,0)</f>
        <v>98.175301000000005</v>
      </c>
      <c r="R269">
        <f>VLOOKUP(A269,site_data_desc!$A$2:$M$380,6,0)</f>
        <v>755.55902000000003</v>
      </c>
      <c r="S269">
        <f>VLOOKUP(A269,site_data_desc!$A$2:$M$380,7,0)</f>
        <v>3</v>
      </c>
      <c r="T269">
        <f>VLOOKUP(A269,site_data_desc!$A$2:$M$380,8,0)</f>
        <v>0.3634</v>
      </c>
      <c r="U269">
        <f>VLOOKUP(A269,site_data_desc!$A$2:$M$380,9,0)</f>
        <v>2.8000000000000001E-2</v>
      </c>
      <c r="V269">
        <f>VLOOKUP(A269,site_data_desc!$A$2:$M$380,10,0)</f>
        <v>0</v>
      </c>
      <c r="W269">
        <f>VLOOKUP(A269,site_data_desc!$A$2:$M$380,11,0)</f>
        <v>0</v>
      </c>
      <c r="X269">
        <f>VLOOKUP(A269,site_data_desc!$A$2:$M$380,12,0)</f>
        <v>1</v>
      </c>
      <c r="Y269">
        <f>VLOOKUP(A269,site_data_desc!$A$2:$M$380,13,0)</f>
        <v>0</v>
      </c>
    </row>
    <row r="270" spans="1:25" x14ac:dyDescent="0.3">
      <c r="A270" t="s">
        <v>268</v>
      </c>
      <c r="B270" s="1">
        <f>VLOOKUP(A270,welfare_data!$A$1:$C$379,2,0)</f>
        <v>59638372.909120001</v>
      </c>
      <c r="C270" s="1">
        <f>VLOOKUP(A270,welfare_data!$A$1:$C$379,3,0)</f>
        <v>107763850.97155</v>
      </c>
      <c r="D270" t="s">
        <v>378</v>
      </c>
      <c r="E270">
        <v>17.954999999999899</v>
      </c>
      <c r="F270">
        <v>54.829000000000001</v>
      </c>
      <c r="G270" t="str">
        <f t="shared" si="34"/>
        <v>30,000,000 - 70,000,000</v>
      </c>
      <c r="H270" t="str">
        <f t="shared" si="35"/>
        <v>70,000,000 - 150,000,000</v>
      </c>
      <c r="I270">
        <f t="shared" si="36"/>
        <v>5</v>
      </c>
      <c r="J270">
        <f t="shared" si="37"/>
        <v>6</v>
      </c>
      <c r="K270">
        <f t="shared" si="32"/>
        <v>1.9870133464215782</v>
      </c>
      <c r="L270">
        <f t="shared" si="33"/>
        <v>2.3784142300054416</v>
      </c>
      <c r="M270">
        <f t="shared" si="38"/>
        <v>2.2795070569547784</v>
      </c>
      <c r="N270">
        <f t="shared" si="39"/>
        <v>2.8284271247461894</v>
      </c>
      <c r="O270">
        <f>VLOOKUP(A270,site_data_desc!$A$2:$M$380,3,0)</f>
        <v>0</v>
      </c>
      <c r="P270">
        <f>VLOOKUP(A270,site_data_desc!$A$2:$M$380,4,0)</f>
        <v>7.6343899E-3</v>
      </c>
      <c r="Q270">
        <f>VLOOKUP(A270,site_data_desc!$A$2:$M$380,5,0)</f>
        <v>23.232599</v>
      </c>
      <c r="R270">
        <f>VLOOKUP(A270,site_data_desc!$A$2:$M$380,6,0)</f>
        <v>25.8752</v>
      </c>
      <c r="S270">
        <f>VLOOKUP(A270,site_data_desc!$A$2:$M$380,7,0)</f>
        <v>3</v>
      </c>
      <c r="T270">
        <f>VLOOKUP(A270,site_data_desc!$A$2:$M$380,8,0)</f>
        <v>0.21330000000000002</v>
      </c>
      <c r="U270">
        <f>VLOOKUP(A270,site_data_desc!$A$2:$M$380,9,0)</f>
        <v>3.5000000000000003E-2</v>
      </c>
      <c r="V270">
        <f>VLOOKUP(A270,site_data_desc!$A$2:$M$380,10,0)</f>
        <v>0</v>
      </c>
      <c r="W270">
        <f>VLOOKUP(A270,site_data_desc!$A$2:$M$380,11,0)</f>
        <v>0</v>
      </c>
      <c r="X270">
        <f>VLOOKUP(A270,site_data_desc!$A$2:$M$380,12,0)</f>
        <v>1</v>
      </c>
      <c r="Y270">
        <f>VLOOKUP(A270,site_data_desc!$A$2:$M$380,13,0)</f>
        <v>0</v>
      </c>
    </row>
    <row r="271" spans="1:25" x14ac:dyDescent="0.3">
      <c r="A271" t="s">
        <v>269</v>
      </c>
      <c r="B271" s="1">
        <f>VLOOKUP(A271,welfare_data!$A$1:$C$379,2,0)</f>
        <v>23727877.335700002</v>
      </c>
      <c r="C271" s="1">
        <f>VLOOKUP(A271,welfare_data!$A$1:$C$379,3,0)</f>
        <v>42836479.864872999</v>
      </c>
      <c r="D271" t="s">
        <v>378</v>
      </c>
      <c r="E271">
        <v>18.0779999999999</v>
      </c>
      <c r="F271">
        <v>54.832999999999899</v>
      </c>
      <c r="G271" t="str">
        <f t="shared" si="34"/>
        <v>10,000,000 - 30,000,000</v>
      </c>
      <c r="H271" t="str">
        <f t="shared" si="35"/>
        <v>30,000,000 - 70,000,000</v>
      </c>
      <c r="I271">
        <f t="shared" si="36"/>
        <v>4</v>
      </c>
      <c r="J271">
        <f t="shared" si="37"/>
        <v>5</v>
      </c>
      <c r="K271">
        <f t="shared" si="32"/>
        <v>1.7320508075688776</v>
      </c>
      <c r="L271">
        <f t="shared" si="33"/>
        <v>1.9999999999999996</v>
      </c>
      <c r="M271">
        <f t="shared" si="38"/>
        <v>1.9870133464215782</v>
      </c>
      <c r="N271">
        <f t="shared" si="39"/>
        <v>2.3784142300054416</v>
      </c>
      <c r="O271">
        <f>VLOOKUP(A271,site_data_desc!$A$2:$M$380,3,0)</f>
        <v>0</v>
      </c>
      <c r="P271">
        <f>VLOOKUP(A271,site_data_desc!$A$2:$M$380,4,0)</f>
        <v>6.3729801000000008E-3</v>
      </c>
      <c r="Q271">
        <f>VLOOKUP(A271,site_data_desc!$A$2:$M$380,5,0)</f>
        <v>24.383199999999999</v>
      </c>
      <c r="R271">
        <f>VLOOKUP(A271,site_data_desc!$A$2:$M$380,6,0)</f>
        <v>58.593497999999997</v>
      </c>
      <c r="S271">
        <f>VLOOKUP(A271,site_data_desc!$A$2:$M$380,7,0)</f>
        <v>2</v>
      </c>
      <c r="T271">
        <f>VLOOKUP(A271,site_data_desc!$A$2:$M$380,8,0)</f>
        <v>0.2</v>
      </c>
      <c r="U271">
        <f>VLOOKUP(A271,site_data_desc!$A$2:$M$380,9,0)</f>
        <v>0.04</v>
      </c>
      <c r="V271">
        <f>VLOOKUP(A271,site_data_desc!$A$2:$M$380,10,0)</f>
        <v>0</v>
      </c>
      <c r="W271">
        <f>VLOOKUP(A271,site_data_desc!$A$2:$M$380,11,0)</f>
        <v>1</v>
      </c>
      <c r="X271">
        <f>VLOOKUP(A271,site_data_desc!$A$2:$M$380,12,0)</f>
        <v>0</v>
      </c>
      <c r="Y271">
        <f>VLOOKUP(A271,site_data_desc!$A$2:$M$380,13,0)</f>
        <v>0</v>
      </c>
    </row>
    <row r="272" spans="1:25" x14ac:dyDescent="0.3">
      <c r="A272" t="s">
        <v>270</v>
      </c>
      <c r="B272" s="1">
        <f>VLOOKUP(A272,welfare_data!$A$1:$C$379,2,0)</f>
        <v>176871800.68509999</v>
      </c>
      <c r="C272" s="1">
        <f>VLOOKUP(A272,welfare_data!$A$1:$C$379,3,0)</f>
        <v>152992076.41677001</v>
      </c>
      <c r="D272" t="s">
        <v>378</v>
      </c>
      <c r="E272">
        <v>18.597000000000001</v>
      </c>
      <c r="F272">
        <v>54.426000000000002</v>
      </c>
      <c r="G272" t="str">
        <f t="shared" si="34"/>
        <v>150,000,000 - 400,000,000</v>
      </c>
      <c r="H272" t="str">
        <f t="shared" si="35"/>
        <v>150,000,000 - 400,000,000</v>
      </c>
      <c r="I272">
        <f t="shared" si="36"/>
        <v>7</v>
      </c>
      <c r="J272">
        <f t="shared" si="37"/>
        <v>7</v>
      </c>
      <c r="K272">
        <f t="shared" si="32"/>
        <v>2.6150566286152079</v>
      </c>
      <c r="L272">
        <f t="shared" si="33"/>
        <v>3.3635856610148567</v>
      </c>
      <c r="M272">
        <f t="shared" si="38"/>
        <v>2.6150566286152079</v>
      </c>
      <c r="N272">
        <f t="shared" si="39"/>
        <v>3.3635856610148567</v>
      </c>
      <c r="O272">
        <f>VLOOKUP(A272,site_data_desc!$A$2:$M$380,3,0)</f>
        <v>1</v>
      </c>
      <c r="P272">
        <f>VLOOKUP(A272,site_data_desc!$A$2:$M$380,4,0)</f>
        <v>5.5414399000000003</v>
      </c>
      <c r="Q272">
        <f>VLOOKUP(A272,site_data_desc!$A$2:$M$380,5,0)</f>
        <v>3664.6399000000001</v>
      </c>
      <c r="R272">
        <f>VLOOKUP(A272,site_data_desc!$A$2:$M$380,6,0)</f>
        <v>2390.23</v>
      </c>
      <c r="S272">
        <f>VLOOKUP(A272,site_data_desc!$A$2:$M$380,7,0)</f>
        <v>2</v>
      </c>
      <c r="T272">
        <f>VLOOKUP(A272,site_data_desc!$A$2:$M$380,8,0)</f>
        <v>0.127</v>
      </c>
      <c r="U272">
        <f>VLOOKUP(A272,site_data_desc!$A$2:$M$380,9,0)</f>
        <v>1.0999999999999999E-2</v>
      </c>
      <c r="V272">
        <f>VLOOKUP(A272,site_data_desc!$A$2:$M$380,10,0)</f>
        <v>0</v>
      </c>
      <c r="W272">
        <f>VLOOKUP(A272,site_data_desc!$A$2:$M$380,11,0)</f>
        <v>1</v>
      </c>
      <c r="X272">
        <f>VLOOKUP(A272,site_data_desc!$A$2:$M$380,12,0)</f>
        <v>0</v>
      </c>
      <c r="Y272">
        <f>VLOOKUP(A272,site_data_desc!$A$2:$M$380,13,0)</f>
        <v>0</v>
      </c>
    </row>
    <row r="273" spans="1:25" x14ac:dyDescent="0.3">
      <c r="A273" t="s">
        <v>271</v>
      </c>
      <c r="B273" s="1">
        <f>VLOOKUP(A273,welfare_data!$A$1:$C$379,2,0)</f>
        <v>569029542.46490002</v>
      </c>
      <c r="C273" s="1">
        <f>VLOOKUP(A273,welfare_data!$A$1:$C$379,3,0)</f>
        <v>1035995124.3338</v>
      </c>
      <c r="D273" t="s">
        <v>378</v>
      </c>
      <c r="E273">
        <v>18.629000000000001</v>
      </c>
      <c r="F273">
        <v>54.4119999999999</v>
      </c>
      <c r="G273" t="str">
        <f t="shared" si="34"/>
        <v>&gt; 400 million</v>
      </c>
      <c r="H273" t="str">
        <f t="shared" si="35"/>
        <v>&gt; 400 million</v>
      </c>
      <c r="I273">
        <f t="shared" si="36"/>
        <v>8</v>
      </c>
      <c r="J273">
        <f t="shared" si="37"/>
        <v>8</v>
      </c>
      <c r="K273">
        <f t="shared" si="32"/>
        <v>3.0000000000000013</v>
      </c>
      <c r="L273">
        <f t="shared" si="33"/>
        <v>3.9999999999999982</v>
      </c>
      <c r="M273">
        <f t="shared" si="38"/>
        <v>3.0000000000000013</v>
      </c>
      <c r="N273">
        <f t="shared" si="39"/>
        <v>3.9999999999999982</v>
      </c>
      <c r="O273">
        <f>VLOOKUP(A273,site_data_desc!$A$2:$M$380,3,0)</f>
        <v>0</v>
      </c>
      <c r="P273">
        <f>VLOOKUP(A273,site_data_desc!$A$2:$M$380,4,0)</f>
        <v>3.6964098999999999</v>
      </c>
      <c r="Q273">
        <f>VLOOKUP(A273,site_data_desc!$A$2:$M$380,5,0)</f>
        <v>4110.8500999999997</v>
      </c>
      <c r="R273">
        <f>VLOOKUP(A273,site_data_desc!$A$2:$M$380,6,0)</f>
        <v>2743.5700999999999</v>
      </c>
      <c r="S273">
        <f>VLOOKUP(A273,site_data_desc!$A$2:$M$380,7,0)</f>
        <v>3</v>
      </c>
      <c r="T273">
        <f>VLOOKUP(A273,site_data_desc!$A$2:$M$380,8,0)</f>
        <v>0.309</v>
      </c>
      <c r="U273">
        <f>VLOOKUP(A273,site_data_desc!$A$2:$M$380,9,0)</f>
        <v>4.9000000000000002E-2</v>
      </c>
      <c r="V273">
        <f>VLOOKUP(A273,site_data_desc!$A$2:$M$380,10,0)</f>
        <v>0</v>
      </c>
      <c r="W273">
        <f>VLOOKUP(A273,site_data_desc!$A$2:$M$380,11,0)</f>
        <v>0</v>
      </c>
      <c r="X273">
        <f>VLOOKUP(A273,site_data_desc!$A$2:$M$380,12,0)</f>
        <v>1</v>
      </c>
      <c r="Y273">
        <f>VLOOKUP(A273,site_data_desc!$A$2:$M$380,13,0)</f>
        <v>0</v>
      </c>
    </row>
    <row r="274" spans="1:25" x14ac:dyDescent="0.3">
      <c r="A274" t="s">
        <v>272</v>
      </c>
      <c r="B274" s="1">
        <f>VLOOKUP(A274,welfare_data!$A$1:$C$379,2,0)</f>
        <v>63851047.403310001</v>
      </c>
      <c r="C274" s="1">
        <f>VLOOKUP(A274,welfare_data!$A$1:$C$379,3,0)</f>
        <v>55437656.965581998</v>
      </c>
      <c r="D274" t="s">
        <v>378</v>
      </c>
      <c r="E274">
        <v>18.731000000000002</v>
      </c>
      <c r="F274">
        <v>54.372999999999898</v>
      </c>
      <c r="G274" t="str">
        <f t="shared" si="34"/>
        <v>30,000,000 - 70,000,000</v>
      </c>
      <c r="H274" t="str">
        <f t="shared" si="35"/>
        <v>30,000,000 - 70,000,000</v>
      </c>
      <c r="I274">
        <f t="shared" si="36"/>
        <v>5</v>
      </c>
      <c r="J274">
        <f t="shared" si="37"/>
        <v>5</v>
      </c>
      <c r="K274">
        <f t="shared" si="32"/>
        <v>1.9870133464215782</v>
      </c>
      <c r="L274">
        <f t="shared" si="33"/>
        <v>2.3784142300054416</v>
      </c>
      <c r="M274">
        <f t="shared" si="38"/>
        <v>1.9870133464215782</v>
      </c>
      <c r="N274">
        <f t="shared" si="39"/>
        <v>2.3784142300054416</v>
      </c>
      <c r="O274">
        <f>VLOOKUP(A274,site_data_desc!$A$2:$M$380,3,0)</f>
        <v>1</v>
      </c>
      <c r="P274">
        <f>VLOOKUP(A274,site_data_desc!$A$2:$M$380,4,0)</f>
        <v>0.6958720100000001</v>
      </c>
      <c r="Q274">
        <f>VLOOKUP(A274,site_data_desc!$A$2:$M$380,5,0)</f>
        <v>995.54700000000003</v>
      </c>
      <c r="R274">
        <f>VLOOKUP(A274,site_data_desc!$A$2:$M$380,6,0)</f>
        <v>1922.35</v>
      </c>
      <c r="S274">
        <f>VLOOKUP(A274,site_data_desc!$A$2:$M$380,7,0)</f>
        <v>2</v>
      </c>
      <c r="T274">
        <f>VLOOKUP(A274,site_data_desc!$A$2:$M$380,8,0)</f>
        <v>0.125</v>
      </c>
      <c r="U274">
        <f>VLOOKUP(A274,site_data_desc!$A$2:$M$380,9,0)</f>
        <v>3.0280000000000001E-2</v>
      </c>
      <c r="V274">
        <f>VLOOKUP(A274,site_data_desc!$A$2:$M$380,10,0)</f>
        <v>0</v>
      </c>
      <c r="W274">
        <f>VLOOKUP(A274,site_data_desc!$A$2:$M$380,11,0)</f>
        <v>1</v>
      </c>
      <c r="X274">
        <f>VLOOKUP(A274,site_data_desc!$A$2:$M$380,12,0)</f>
        <v>0</v>
      </c>
      <c r="Y274">
        <f>VLOOKUP(A274,site_data_desc!$A$2:$M$380,13,0)</f>
        <v>0</v>
      </c>
    </row>
    <row r="275" spans="1:25" x14ac:dyDescent="0.3">
      <c r="A275" t="s">
        <v>273</v>
      </c>
      <c r="B275" s="1">
        <f>VLOOKUP(A275,welfare_data!$A$1:$C$379,2,0)</f>
        <v>20115419.427669998</v>
      </c>
      <c r="C275" s="1">
        <f>VLOOKUP(A275,welfare_data!$A$1:$C$379,3,0)</f>
        <v>17464508.658601001</v>
      </c>
      <c r="D275" t="s">
        <v>378</v>
      </c>
      <c r="E275">
        <v>18.835999999999899</v>
      </c>
      <c r="F275">
        <v>54.3539999999999</v>
      </c>
      <c r="G275" t="str">
        <f t="shared" si="34"/>
        <v>10,000,000 - 30,000,000</v>
      </c>
      <c r="H275" t="str">
        <f t="shared" si="35"/>
        <v>10,000,000 - 30,000,000</v>
      </c>
      <c r="I275">
        <f t="shared" si="36"/>
        <v>4</v>
      </c>
      <c r="J275">
        <f t="shared" si="37"/>
        <v>4</v>
      </c>
      <c r="K275">
        <f t="shared" si="32"/>
        <v>1.7320508075688776</v>
      </c>
      <c r="L275">
        <f t="shared" si="33"/>
        <v>1.9999999999999996</v>
      </c>
      <c r="M275">
        <f t="shared" si="38"/>
        <v>1.7320508075688776</v>
      </c>
      <c r="N275">
        <f t="shared" si="39"/>
        <v>1.9999999999999996</v>
      </c>
      <c r="O275">
        <f>VLOOKUP(A275,site_data_desc!$A$2:$M$380,3,0)</f>
        <v>1</v>
      </c>
      <c r="P275">
        <f>VLOOKUP(A275,site_data_desc!$A$2:$M$380,4,0)</f>
        <v>8.3224197E-2</v>
      </c>
      <c r="Q275">
        <f>VLOOKUP(A275,site_data_desc!$A$2:$M$380,5,0)</f>
        <v>132.59200000000001</v>
      </c>
      <c r="R275">
        <f>VLOOKUP(A275,site_data_desc!$A$2:$M$380,6,0)</f>
        <v>218.98500000000001</v>
      </c>
      <c r="S275">
        <f>VLOOKUP(A275,site_data_desc!$A$2:$M$380,7,0)</f>
        <v>1</v>
      </c>
      <c r="T275">
        <f>VLOOKUP(A275,site_data_desc!$A$2:$M$380,8,0)</f>
        <v>0.04</v>
      </c>
      <c r="U275">
        <f>VLOOKUP(A275,site_data_desc!$A$2:$M$380,9,0)</f>
        <v>6.4999999999999997E-3</v>
      </c>
      <c r="V275">
        <f>VLOOKUP(A275,site_data_desc!$A$2:$M$380,10,0)</f>
        <v>1</v>
      </c>
      <c r="W275">
        <f>VLOOKUP(A275,site_data_desc!$A$2:$M$380,11,0)</f>
        <v>0</v>
      </c>
      <c r="X275">
        <f>VLOOKUP(A275,site_data_desc!$A$2:$M$380,12,0)</f>
        <v>0</v>
      </c>
      <c r="Y275">
        <f>VLOOKUP(A275,site_data_desc!$A$2:$M$380,13,0)</f>
        <v>0</v>
      </c>
    </row>
    <row r="276" spans="1:25" x14ac:dyDescent="0.3">
      <c r="A276" t="s">
        <v>274</v>
      </c>
      <c r="B276" s="1">
        <f>VLOOKUP(A276,welfare_data!$A$1:$C$379,2,0)</f>
        <v>348362078.1221</v>
      </c>
      <c r="C276" s="1">
        <f>VLOOKUP(A276,welfare_data!$A$1:$C$379,3,0)</f>
        <v>300434320.51283002</v>
      </c>
      <c r="D276" t="s">
        <v>378</v>
      </c>
      <c r="E276">
        <v>18.550999999999899</v>
      </c>
      <c r="F276">
        <v>54.515000000000001</v>
      </c>
      <c r="G276" t="str">
        <f t="shared" si="34"/>
        <v>150,000,000 - 400,000,000</v>
      </c>
      <c r="H276" t="str">
        <f t="shared" si="35"/>
        <v>150,000,000 - 400,000,000</v>
      </c>
      <c r="I276">
        <f t="shared" si="36"/>
        <v>7</v>
      </c>
      <c r="J276">
        <f t="shared" si="37"/>
        <v>7</v>
      </c>
      <c r="K276">
        <f t="shared" si="32"/>
        <v>2.6150566286152079</v>
      </c>
      <c r="L276">
        <f t="shared" si="33"/>
        <v>3.3635856610148567</v>
      </c>
      <c r="M276">
        <f t="shared" si="38"/>
        <v>2.6150566286152079</v>
      </c>
      <c r="N276">
        <f t="shared" si="39"/>
        <v>3.3635856610148567</v>
      </c>
      <c r="O276">
        <f>VLOOKUP(A276,site_data_desc!$A$2:$M$380,3,0)</f>
        <v>1</v>
      </c>
      <c r="P276">
        <f>VLOOKUP(A276,site_data_desc!$A$2:$M$380,4,0)</f>
        <v>3.2798101000000002</v>
      </c>
      <c r="Q276">
        <f>VLOOKUP(A276,site_data_desc!$A$2:$M$380,5,0)</f>
        <v>2778.3400999999999</v>
      </c>
      <c r="R276">
        <f>VLOOKUP(A276,site_data_desc!$A$2:$M$380,6,0)</f>
        <v>1786.73</v>
      </c>
      <c r="S276">
        <f>VLOOKUP(A276,site_data_desc!$A$2:$M$380,7,0)</f>
        <v>2</v>
      </c>
      <c r="T276">
        <f>VLOOKUP(A276,site_data_desc!$A$2:$M$380,8,0)</f>
        <v>0.23200000000000001</v>
      </c>
      <c r="U276">
        <f>VLOOKUP(A276,site_data_desc!$A$2:$M$380,9,0)</f>
        <v>1.9E-2</v>
      </c>
      <c r="V276">
        <f>VLOOKUP(A276,site_data_desc!$A$2:$M$380,10,0)</f>
        <v>0</v>
      </c>
      <c r="W276">
        <f>VLOOKUP(A276,site_data_desc!$A$2:$M$380,11,0)</f>
        <v>1</v>
      </c>
      <c r="X276">
        <f>VLOOKUP(A276,site_data_desc!$A$2:$M$380,12,0)</f>
        <v>0</v>
      </c>
      <c r="Y276">
        <f>VLOOKUP(A276,site_data_desc!$A$2:$M$380,13,0)</f>
        <v>0</v>
      </c>
    </row>
    <row r="277" spans="1:25" x14ac:dyDescent="0.3">
      <c r="A277" t="s">
        <v>275</v>
      </c>
      <c r="B277" s="1">
        <f>VLOOKUP(A277,welfare_data!$A$1:$C$379,2,0)</f>
        <v>3743387.626096</v>
      </c>
      <c r="C277" s="1">
        <f>VLOOKUP(A277,welfare_data!$A$1:$C$379,3,0)</f>
        <v>6733685.2000403004</v>
      </c>
      <c r="D277" t="s">
        <v>378</v>
      </c>
      <c r="E277">
        <v>18.564</v>
      </c>
      <c r="F277">
        <v>54.4789999999999</v>
      </c>
      <c r="G277" t="str">
        <f t="shared" si="34"/>
        <v>3,000,000 - 10,000,000</v>
      </c>
      <c r="H277" t="str">
        <f t="shared" si="35"/>
        <v>3,000,000 - 10,000,000</v>
      </c>
      <c r="I277">
        <f t="shared" si="36"/>
        <v>3</v>
      </c>
      <c r="J277">
        <f t="shared" si="37"/>
        <v>3</v>
      </c>
      <c r="K277">
        <f t="shared" si="32"/>
        <v>1.5098036484771051</v>
      </c>
      <c r="L277">
        <f t="shared" si="33"/>
        <v>1.6817928305074288</v>
      </c>
      <c r="M277">
        <f t="shared" si="38"/>
        <v>1.5098036484771051</v>
      </c>
      <c r="N277">
        <f t="shared" si="39"/>
        <v>1.6817928305074288</v>
      </c>
      <c r="O277">
        <f>VLOOKUP(A277,site_data_desc!$A$2:$M$380,3,0)</f>
        <v>0</v>
      </c>
      <c r="P277">
        <f>VLOOKUP(A277,site_data_desc!$A$2:$M$380,4,0)</f>
        <v>3.4486201000000003</v>
      </c>
      <c r="Q277">
        <f>VLOOKUP(A277,site_data_desc!$A$2:$M$380,5,0)</f>
        <v>2520.6100999999999</v>
      </c>
      <c r="R277">
        <f>VLOOKUP(A277,site_data_desc!$A$2:$M$380,6,0)</f>
        <v>2232.4099000000001</v>
      </c>
      <c r="S277">
        <f>VLOOKUP(A277,site_data_desc!$A$2:$M$380,7,0)</f>
        <v>2</v>
      </c>
      <c r="T277">
        <f>VLOOKUP(A277,site_data_desc!$A$2:$M$380,8,0)</f>
        <v>0.26</v>
      </c>
      <c r="U277">
        <f>VLOOKUP(A277,site_data_desc!$A$2:$M$380,9,0)</f>
        <v>0.04</v>
      </c>
      <c r="V277">
        <f>VLOOKUP(A277,site_data_desc!$A$2:$M$380,10,0)</f>
        <v>0</v>
      </c>
      <c r="W277">
        <f>VLOOKUP(A277,site_data_desc!$A$2:$M$380,11,0)</f>
        <v>1</v>
      </c>
      <c r="X277">
        <f>VLOOKUP(A277,site_data_desc!$A$2:$M$380,12,0)</f>
        <v>0</v>
      </c>
      <c r="Y277">
        <f>VLOOKUP(A277,site_data_desc!$A$2:$M$380,13,0)</f>
        <v>0</v>
      </c>
    </row>
    <row r="278" spans="1:25" x14ac:dyDescent="0.3">
      <c r="A278" t="s">
        <v>276</v>
      </c>
      <c r="B278" s="1">
        <f>VLOOKUP(A278,welfare_data!$A$1:$C$379,2,0)</f>
        <v>4055028.3068220001</v>
      </c>
      <c r="C278" s="1">
        <f>VLOOKUP(A278,welfare_data!$A$1:$C$379,3,0)</f>
        <v>5162952.2161790002</v>
      </c>
      <c r="D278" t="s">
        <v>379</v>
      </c>
      <c r="E278">
        <v>18.3599999999999</v>
      </c>
      <c r="F278">
        <v>59.454000000000001</v>
      </c>
      <c r="G278" t="str">
        <f t="shared" si="34"/>
        <v>3,000,000 - 10,000,000</v>
      </c>
      <c r="H278" t="str">
        <f t="shared" si="35"/>
        <v>3,000,000 - 10,000,000</v>
      </c>
      <c r="I278">
        <f t="shared" si="36"/>
        <v>3</v>
      </c>
      <c r="J278">
        <f t="shared" si="37"/>
        <v>3</v>
      </c>
      <c r="K278">
        <f t="shared" si="32"/>
        <v>1.5098036484771051</v>
      </c>
      <c r="L278">
        <f t="shared" si="33"/>
        <v>1.6817928305074288</v>
      </c>
      <c r="M278">
        <f t="shared" si="38"/>
        <v>1.5098036484771051</v>
      </c>
      <c r="N278">
        <f t="shared" si="39"/>
        <v>1.6817928305074288</v>
      </c>
      <c r="O278">
        <f>VLOOKUP(A278,site_data_desc!$A$2:$M$380,3,0)</f>
        <v>0</v>
      </c>
      <c r="P278">
        <f>VLOOKUP(A278,site_data_desc!$A$2:$M$380,4,0)</f>
        <v>0.30418599999999996</v>
      </c>
      <c r="Q278">
        <f>VLOOKUP(A278,site_data_desc!$A$2:$M$380,5,0)</f>
        <v>261.59298999999999</v>
      </c>
      <c r="R278">
        <f>VLOOKUP(A278,site_data_desc!$A$2:$M$380,6,0)</f>
        <v>141.304</v>
      </c>
      <c r="S278">
        <f>VLOOKUP(A278,site_data_desc!$A$2:$M$380,7,0)</f>
        <v>1</v>
      </c>
      <c r="T278">
        <f>VLOOKUP(A278,site_data_desc!$A$2:$M$380,8,0)</f>
        <v>1.6E-2</v>
      </c>
      <c r="U278">
        <f>VLOOKUP(A278,site_data_desc!$A$2:$M$380,9,0)</f>
        <v>3.5000000000000001E-3</v>
      </c>
      <c r="V278">
        <f>VLOOKUP(A278,site_data_desc!$A$2:$M$380,10,0)</f>
        <v>1</v>
      </c>
      <c r="W278">
        <f>VLOOKUP(A278,site_data_desc!$A$2:$M$380,11,0)</f>
        <v>0</v>
      </c>
      <c r="X278">
        <f>VLOOKUP(A278,site_data_desc!$A$2:$M$380,12,0)</f>
        <v>0</v>
      </c>
      <c r="Y278">
        <f>VLOOKUP(A278,site_data_desc!$A$2:$M$380,13,0)</f>
        <v>0</v>
      </c>
    </row>
    <row r="279" spans="1:25" x14ac:dyDescent="0.3">
      <c r="A279" t="s">
        <v>277</v>
      </c>
      <c r="B279" s="1">
        <f>VLOOKUP(A279,welfare_data!$A$1:$C$379,2,0)</f>
        <v>11152521.76694</v>
      </c>
      <c r="C279" s="1">
        <f>VLOOKUP(A279,welfare_data!$A$1:$C$379,3,0)</f>
        <v>14205623.86562</v>
      </c>
      <c r="D279" t="s">
        <v>379</v>
      </c>
      <c r="E279">
        <v>18.55</v>
      </c>
      <c r="F279">
        <v>59.220999999999897</v>
      </c>
      <c r="G279" t="str">
        <f t="shared" si="34"/>
        <v>10,000,000 - 30,000,000</v>
      </c>
      <c r="H279" t="str">
        <f t="shared" si="35"/>
        <v>10,000,000 - 30,000,000</v>
      </c>
      <c r="I279">
        <f t="shared" si="36"/>
        <v>4</v>
      </c>
      <c r="J279">
        <f t="shared" si="37"/>
        <v>4</v>
      </c>
      <c r="K279">
        <f t="shared" si="32"/>
        <v>1.7320508075688776</v>
      </c>
      <c r="L279">
        <f t="shared" si="33"/>
        <v>1.9999999999999996</v>
      </c>
      <c r="M279">
        <f t="shared" si="38"/>
        <v>1.7320508075688776</v>
      </c>
      <c r="N279">
        <f t="shared" si="39"/>
        <v>1.9999999999999996</v>
      </c>
      <c r="O279">
        <f>VLOOKUP(A279,site_data_desc!$A$2:$M$380,3,0)</f>
        <v>0</v>
      </c>
      <c r="P279">
        <f>VLOOKUP(A279,site_data_desc!$A$2:$M$380,4,0)</f>
        <v>7.3819801000000004E-2</v>
      </c>
      <c r="Q279">
        <f>VLOOKUP(A279,site_data_desc!$A$2:$M$380,5,0)</f>
        <v>57.5471</v>
      </c>
      <c r="R279">
        <f>VLOOKUP(A279,site_data_desc!$A$2:$M$380,6,0)</f>
        <v>86.757796999999997</v>
      </c>
      <c r="S279">
        <f>VLOOKUP(A279,site_data_desc!$A$2:$M$380,7,0)</f>
        <v>1</v>
      </c>
      <c r="T279">
        <f>VLOOKUP(A279,site_data_desc!$A$2:$M$380,8,0)</f>
        <v>0.05</v>
      </c>
      <c r="U279">
        <f>VLOOKUP(A279,site_data_desc!$A$2:$M$380,9,0)</f>
        <v>0.05</v>
      </c>
      <c r="V279">
        <f>VLOOKUP(A279,site_data_desc!$A$2:$M$380,10,0)</f>
        <v>1</v>
      </c>
      <c r="W279">
        <f>VLOOKUP(A279,site_data_desc!$A$2:$M$380,11,0)</f>
        <v>0</v>
      </c>
      <c r="X279">
        <f>VLOOKUP(A279,site_data_desc!$A$2:$M$380,12,0)</f>
        <v>0</v>
      </c>
      <c r="Y279">
        <f>VLOOKUP(A279,site_data_desc!$A$2:$M$380,13,0)</f>
        <v>0</v>
      </c>
    </row>
    <row r="280" spans="1:25" x14ac:dyDescent="0.3">
      <c r="A280" t="s">
        <v>278</v>
      </c>
      <c r="B280" s="1">
        <f>VLOOKUP(A280,welfare_data!$A$1:$C$379,2,0)</f>
        <v>5800427.9064699998</v>
      </c>
      <c r="C280" s="1">
        <f>VLOOKUP(A280,welfare_data!$A$1:$C$379,3,0)</f>
        <v>7386512.5211829999</v>
      </c>
      <c r="D280" t="s">
        <v>379</v>
      </c>
      <c r="E280">
        <v>18.448</v>
      </c>
      <c r="F280">
        <v>59.313000000000002</v>
      </c>
      <c r="G280" t="str">
        <f t="shared" si="34"/>
        <v>3,000,000 - 10,000,000</v>
      </c>
      <c r="H280" t="str">
        <f t="shared" si="35"/>
        <v>3,000,000 - 10,000,000</v>
      </c>
      <c r="I280">
        <f t="shared" si="36"/>
        <v>3</v>
      </c>
      <c r="J280">
        <f t="shared" si="37"/>
        <v>3</v>
      </c>
      <c r="K280">
        <f t="shared" si="32"/>
        <v>1.5098036484771051</v>
      </c>
      <c r="L280">
        <f t="shared" si="33"/>
        <v>1.6817928305074288</v>
      </c>
      <c r="M280">
        <f t="shared" si="38"/>
        <v>1.5098036484771051</v>
      </c>
      <c r="N280">
        <f t="shared" si="39"/>
        <v>1.6817928305074288</v>
      </c>
      <c r="O280">
        <f>VLOOKUP(A280,site_data_desc!$A$2:$M$380,3,0)</f>
        <v>0</v>
      </c>
      <c r="P280">
        <f>VLOOKUP(A280,site_data_desc!$A$2:$M$380,4,0)</f>
        <v>0.12870399000000002</v>
      </c>
      <c r="Q280">
        <f>VLOOKUP(A280,site_data_desc!$A$2:$M$380,5,0)</f>
        <v>102.84699999999999</v>
      </c>
      <c r="R280">
        <f>VLOOKUP(A280,site_data_desc!$A$2:$M$380,6,0)</f>
        <v>137.36199999999999</v>
      </c>
      <c r="S280">
        <f>VLOOKUP(A280,site_data_desc!$A$2:$M$380,7,0)</f>
        <v>1</v>
      </c>
      <c r="T280">
        <f>VLOOKUP(A280,site_data_desc!$A$2:$M$380,8,0)</f>
        <v>0.05</v>
      </c>
      <c r="U280">
        <f>VLOOKUP(A280,site_data_desc!$A$2:$M$380,9,0)</f>
        <v>0.05</v>
      </c>
      <c r="V280">
        <f>VLOOKUP(A280,site_data_desc!$A$2:$M$380,10,0)</f>
        <v>1</v>
      </c>
      <c r="W280">
        <f>VLOOKUP(A280,site_data_desc!$A$2:$M$380,11,0)</f>
        <v>0</v>
      </c>
      <c r="X280">
        <f>VLOOKUP(A280,site_data_desc!$A$2:$M$380,12,0)</f>
        <v>0</v>
      </c>
      <c r="Y280">
        <f>VLOOKUP(A280,site_data_desc!$A$2:$M$380,13,0)</f>
        <v>0</v>
      </c>
    </row>
    <row r="281" spans="1:25" x14ac:dyDescent="0.3">
      <c r="A281" t="s">
        <v>279</v>
      </c>
      <c r="B281" s="1">
        <f>VLOOKUP(A281,welfare_data!$A$1:$C$379,2,0)</f>
        <v>1236897.3857170001</v>
      </c>
      <c r="C281" s="1">
        <f>VLOOKUP(A281,welfare_data!$A$1:$C$379,3,0)</f>
        <v>1575146.382461</v>
      </c>
      <c r="D281" t="s">
        <v>379</v>
      </c>
      <c r="E281">
        <v>18.395</v>
      </c>
      <c r="F281">
        <v>59.139000000000003</v>
      </c>
      <c r="G281" t="str">
        <f t="shared" si="34"/>
        <v>1,000,000 - 3,000,000</v>
      </c>
      <c r="H281" t="str">
        <f t="shared" si="35"/>
        <v>1,000,000 - 3,000,000</v>
      </c>
      <c r="I281">
        <f t="shared" si="36"/>
        <v>2</v>
      </c>
      <c r="J281">
        <f t="shared" si="37"/>
        <v>2</v>
      </c>
      <c r="K281">
        <f t="shared" si="32"/>
        <v>1.3160740129524926</v>
      </c>
      <c r="L281">
        <f t="shared" si="33"/>
        <v>1.4142135623730949</v>
      </c>
      <c r="M281">
        <f t="shared" si="38"/>
        <v>1.3160740129524926</v>
      </c>
      <c r="N281">
        <f t="shared" si="39"/>
        <v>1.4142135623730949</v>
      </c>
      <c r="O281">
        <f>VLOOKUP(A281,site_data_desc!$A$2:$M$380,3,0)</f>
        <v>0</v>
      </c>
      <c r="P281">
        <f>VLOOKUP(A281,site_data_desc!$A$2:$M$380,4,0)</f>
        <v>0.12781499999999998</v>
      </c>
      <c r="Q281">
        <f>VLOOKUP(A281,site_data_desc!$A$2:$M$380,5,0)</f>
        <v>55.292197999999999</v>
      </c>
      <c r="R281">
        <f>VLOOKUP(A281,site_data_desc!$A$2:$M$380,6,0)</f>
        <v>55.678001000000002</v>
      </c>
      <c r="S281">
        <f>VLOOKUP(A281,site_data_desc!$A$2:$M$380,7,0)</f>
        <v>1</v>
      </c>
      <c r="T281">
        <f>VLOOKUP(A281,site_data_desc!$A$2:$M$380,8,0)</f>
        <v>0.05</v>
      </c>
      <c r="U281">
        <f>VLOOKUP(A281,site_data_desc!$A$2:$M$380,9,0)</f>
        <v>0.05</v>
      </c>
      <c r="V281">
        <f>VLOOKUP(A281,site_data_desc!$A$2:$M$380,10,0)</f>
        <v>1</v>
      </c>
      <c r="W281">
        <f>VLOOKUP(A281,site_data_desc!$A$2:$M$380,11,0)</f>
        <v>0</v>
      </c>
      <c r="X281">
        <f>VLOOKUP(A281,site_data_desc!$A$2:$M$380,12,0)</f>
        <v>0</v>
      </c>
      <c r="Y281">
        <f>VLOOKUP(A281,site_data_desc!$A$2:$M$380,13,0)</f>
        <v>0</v>
      </c>
    </row>
    <row r="282" spans="1:25" x14ac:dyDescent="0.3">
      <c r="A282" t="s">
        <v>280</v>
      </c>
      <c r="B282" s="1">
        <f>VLOOKUP(A282,welfare_data!$A$1:$C$379,2,0)</f>
        <v>1636318.9785889999</v>
      </c>
      <c r="C282" s="1">
        <f>VLOOKUP(A282,welfare_data!$A$1:$C$379,3,0)</f>
        <v>2083455.090843</v>
      </c>
      <c r="D282" t="s">
        <v>379</v>
      </c>
      <c r="E282">
        <v>18.166</v>
      </c>
      <c r="F282">
        <v>59.081000000000003</v>
      </c>
      <c r="G282" t="str">
        <f t="shared" si="34"/>
        <v>1,000,000 - 3,000,000</v>
      </c>
      <c r="H282" t="str">
        <f t="shared" si="35"/>
        <v>1,000,000 - 3,000,000</v>
      </c>
      <c r="I282">
        <f t="shared" si="36"/>
        <v>2</v>
      </c>
      <c r="J282">
        <f t="shared" si="37"/>
        <v>2</v>
      </c>
      <c r="K282">
        <f t="shared" si="32"/>
        <v>1.3160740129524926</v>
      </c>
      <c r="L282">
        <f t="shared" si="33"/>
        <v>1.4142135623730949</v>
      </c>
      <c r="M282">
        <f t="shared" si="38"/>
        <v>1.3160740129524926</v>
      </c>
      <c r="N282">
        <f t="shared" si="39"/>
        <v>1.4142135623730949</v>
      </c>
      <c r="O282">
        <f>VLOOKUP(A282,site_data_desc!$A$2:$M$380,3,0)</f>
        <v>0</v>
      </c>
      <c r="P282">
        <f>VLOOKUP(A282,site_data_desc!$A$2:$M$380,4,0)</f>
        <v>0.10377400000000001</v>
      </c>
      <c r="Q282">
        <f>VLOOKUP(A282,site_data_desc!$A$2:$M$380,5,0)</f>
        <v>81.581801999999996</v>
      </c>
      <c r="R282">
        <f>VLOOKUP(A282,site_data_desc!$A$2:$M$380,6,0)</f>
        <v>179.24199999999999</v>
      </c>
      <c r="S282">
        <f>VLOOKUP(A282,site_data_desc!$A$2:$M$380,7,0)</f>
        <v>1</v>
      </c>
      <c r="T282">
        <f>VLOOKUP(A282,site_data_desc!$A$2:$M$380,8,0)</f>
        <v>0.05</v>
      </c>
      <c r="U282">
        <f>VLOOKUP(A282,site_data_desc!$A$2:$M$380,9,0)</f>
        <v>0.05</v>
      </c>
      <c r="V282">
        <f>VLOOKUP(A282,site_data_desc!$A$2:$M$380,10,0)</f>
        <v>1</v>
      </c>
      <c r="W282">
        <f>VLOOKUP(A282,site_data_desc!$A$2:$M$380,11,0)</f>
        <v>0</v>
      </c>
      <c r="X282">
        <f>VLOOKUP(A282,site_data_desc!$A$2:$M$380,12,0)</f>
        <v>0</v>
      </c>
      <c r="Y282">
        <f>VLOOKUP(A282,site_data_desc!$A$2:$M$380,13,0)</f>
        <v>0</v>
      </c>
    </row>
    <row r="283" spans="1:25" x14ac:dyDescent="0.3">
      <c r="A283" t="s">
        <v>281</v>
      </c>
      <c r="B283" s="1">
        <f>VLOOKUP(A283,welfare_data!$A$1:$C$379,2,0)</f>
        <v>2438114.1718359999</v>
      </c>
      <c r="C283" s="1">
        <f>VLOOKUP(A283,welfare_data!$A$1:$C$379,3,0)</f>
        <v>3104398.0736230002</v>
      </c>
      <c r="D283" t="s">
        <v>379</v>
      </c>
      <c r="E283">
        <v>18.1299999999999</v>
      </c>
      <c r="F283">
        <v>59.442</v>
      </c>
      <c r="G283" t="str">
        <f t="shared" si="34"/>
        <v>1,000,000 - 3,000,000</v>
      </c>
      <c r="H283" t="str">
        <f t="shared" si="35"/>
        <v>3,000,000 - 10,000,000</v>
      </c>
      <c r="I283">
        <f t="shared" si="36"/>
        <v>2</v>
      </c>
      <c r="J283">
        <f t="shared" si="37"/>
        <v>3</v>
      </c>
      <c r="K283">
        <f t="shared" si="32"/>
        <v>1.3160740129524926</v>
      </c>
      <c r="L283">
        <f t="shared" si="33"/>
        <v>1.4142135623730949</v>
      </c>
      <c r="M283">
        <f t="shared" si="38"/>
        <v>1.5098036484771051</v>
      </c>
      <c r="N283">
        <f t="shared" si="39"/>
        <v>1.6817928305074288</v>
      </c>
      <c r="O283">
        <f>VLOOKUP(A283,site_data_desc!$A$2:$M$380,3,0)</f>
        <v>0</v>
      </c>
      <c r="P283">
        <f>VLOOKUP(A283,site_data_desc!$A$2:$M$380,4,0)</f>
        <v>0.88402899000000001</v>
      </c>
      <c r="Q283">
        <f>VLOOKUP(A283,site_data_desc!$A$2:$M$380,5,0)</f>
        <v>580.05999999999995</v>
      </c>
      <c r="R283">
        <f>VLOOKUP(A283,site_data_desc!$A$2:$M$380,6,0)</f>
        <v>530.09398999999996</v>
      </c>
      <c r="S283">
        <f>VLOOKUP(A283,site_data_desc!$A$2:$M$380,7,0)</f>
        <v>1</v>
      </c>
      <c r="T283">
        <f>VLOOKUP(A283,site_data_desc!$A$2:$M$380,8,0)</f>
        <v>2.2749999999999999E-2</v>
      </c>
      <c r="U283">
        <f>VLOOKUP(A283,site_data_desc!$A$2:$M$380,9,0)</f>
        <v>1.7250000000000001E-2</v>
      </c>
      <c r="V283">
        <f>VLOOKUP(A283,site_data_desc!$A$2:$M$380,10,0)</f>
        <v>1</v>
      </c>
      <c r="W283">
        <f>VLOOKUP(A283,site_data_desc!$A$2:$M$380,11,0)</f>
        <v>0</v>
      </c>
      <c r="X283">
        <f>VLOOKUP(A283,site_data_desc!$A$2:$M$380,12,0)</f>
        <v>0</v>
      </c>
      <c r="Y283">
        <f>VLOOKUP(A283,site_data_desc!$A$2:$M$380,13,0)</f>
        <v>0</v>
      </c>
    </row>
    <row r="284" spans="1:25" x14ac:dyDescent="0.3">
      <c r="A284" t="s">
        <v>282</v>
      </c>
      <c r="B284" s="1">
        <f>VLOOKUP(A284,welfare_data!$A$1:$C$379,2,0)</f>
        <v>6194493.7190319998</v>
      </c>
      <c r="C284" s="1">
        <f>VLOOKUP(A284,welfare_data!$A$1:$C$379,3,0)</f>
        <v>7888996.6009489996</v>
      </c>
      <c r="D284" t="s">
        <v>379</v>
      </c>
      <c r="E284">
        <v>18.106000000000002</v>
      </c>
      <c r="F284">
        <v>59.426000000000002</v>
      </c>
      <c r="G284" t="str">
        <f t="shared" si="34"/>
        <v>3,000,000 - 10,000,000</v>
      </c>
      <c r="H284" t="str">
        <f t="shared" si="35"/>
        <v>3,000,000 - 10,000,000</v>
      </c>
      <c r="I284">
        <f t="shared" si="36"/>
        <v>3</v>
      </c>
      <c r="J284">
        <f t="shared" si="37"/>
        <v>3</v>
      </c>
      <c r="K284">
        <f t="shared" si="32"/>
        <v>1.5098036484771051</v>
      </c>
      <c r="L284">
        <f t="shared" si="33"/>
        <v>1.6817928305074288</v>
      </c>
      <c r="M284">
        <f t="shared" si="38"/>
        <v>1.5098036484771051</v>
      </c>
      <c r="N284">
        <f t="shared" si="39"/>
        <v>1.6817928305074288</v>
      </c>
      <c r="O284">
        <f>VLOOKUP(A284,site_data_desc!$A$2:$M$380,3,0)</f>
        <v>0</v>
      </c>
      <c r="P284">
        <f>VLOOKUP(A284,site_data_desc!$A$2:$M$380,4,0)</f>
        <v>1.1522600000000001</v>
      </c>
      <c r="Q284">
        <f>VLOOKUP(A284,site_data_desc!$A$2:$M$380,5,0)</f>
        <v>775.30498999999998</v>
      </c>
      <c r="R284">
        <f>VLOOKUP(A284,site_data_desc!$A$2:$M$380,6,0)</f>
        <v>942.37</v>
      </c>
      <c r="S284">
        <f>VLOOKUP(A284,site_data_desc!$A$2:$M$380,7,0)</f>
        <v>2</v>
      </c>
      <c r="T284">
        <f>VLOOKUP(A284,site_data_desc!$A$2:$M$380,8,0)</f>
        <v>8.48E-2</v>
      </c>
      <c r="U284">
        <f>VLOOKUP(A284,site_data_desc!$A$2:$M$380,9,0)</f>
        <v>5.4799999999999995E-2</v>
      </c>
      <c r="V284">
        <f>VLOOKUP(A284,site_data_desc!$A$2:$M$380,10,0)</f>
        <v>0</v>
      </c>
      <c r="W284">
        <f>VLOOKUP(A284,site_data_desc!$A$2:$M$380,11,0)</f>
        <v>1</v>
      </c>
      <c r="X284">
        <f>VLOOKUP(A284,site_data_desc!$A$2:$M$380,12,0)</f>
        <v>0</v>
      </c>
      <c r="Y284">
        <f>VLOOKUP(A284,site_data_desc!$A$2:$M$380,13,0)</f>
        <v>0</v>
      </c>
    </row>
    <row r="285" spans="1:25" x14ac:dyDescent="0.3">
      <c r="A285" t="s">
        <v>283</v>
      </c>
      <c r="B285" s="1">
        <f>VLOOKUP(A285,welfare_data!$A$1:$C$379,2,0)</f>
        <v>618234595.47130001</v>
      </c>
      <c r="C285" s="1">
        <f>VLOOKUP(A285,welfare_data!$A$1:$C$379,3,0)</f>
        <v>787907082.17410004</v>
      </c>
      <c r="D285" t="s">
        <v>379</v>
      </c>
      <c r="E285">
        <v>17.654</v>
      </c>
      <c r="F285">
        <v>59.097000000000001</v>
      </c>
      <c r="G285" t="str">
        <f t="shared" si="34"/>
        <v>&gt; 400 million</v>
      </c>
      <c r="H285" t="str">
        <f t="shared" si="35"/>
        <v>&gt; 400 million</v>
      </c>
      <c r="I285">
        <f t="shared" si="36"/>
        <v>8</v>
      </c>
      <c r="J285">
        <f t="shared" si="37"/>
        <v>8</v>
      </c>
      <c r="K285">
        <f t="shared" si="32"/>
        <v>3.0000000000000013</v>
      </c>
      <c r="L285">
        <f t="shared" si="33"/>
        <v>3.9999999999999982</v>
      </c>
      <c r="M285">
        <f t="shared" si="38"/>
        <v>3.0000000000000013</v>
      </c>
      <c r="N285">
        <f t="shared" si="39"/>
        <v>3.9999999999999982</v>
      </c>
      <c r="O285">
        <f>VLOOKUP(A285,site_data_desc!$A$2:$M$380,3,0)</f>
        <v>0</v>
      </c>
      <c r="P285">
        <f>VLOOKUP(A285,site_data_desc!$A$2:$M$380,4,0)</f>
        <v>1.38371E-2</v>
      </c>
      <c r="Q285">
        <f>VLOOKUP(A285,site_data_desc!$A$2:$M$380,5,0)</f>
        <v>56.141101999999997</v>
      </c>
      <c r="R285">
        <f>VLOOKUP(A285,site_data_desc!$A$2:$M$380,6,0)</f>
        <v>98.506598999999994</v>
      </c>
      <c r="S285">
        <f>VLOOKUP(A285,site_data_desc!$A$2:$M$380,7,0)</f>
        <v>1</v>
      </c>
      <c r="T285">
        <f>VLOOKUP(A285,site_data_desc!$A$2:$M$380,8,0)</f>
        <v>0.06</v>
      </c>
      <c r="U285">
        <f>VLOOKUP(A285,site_data_desc!$A$2:$M$380,9,0)</f>
        <v>0.05</v>
      </c>
      <c r="V285">
        <f>VLOOKUP(A285,site_data_desc!$A$2:$M$380,10,0)</f>
        <v>1</v>
      </c>
      <c r="W285">
        <f>VLOOKUP(A285,site_data_desc!$A$2:$M$380,11,0)</f>
        <v>0</v>
      </c>
      <c r="X285">
        <f>VLOOKUP(A285,site_data_desc!$A$2:$M$380,12,0)</f>
        <v>0</v>
      </c>
      <c r="Y285">
        <f>VLOOKUP(A285,site_data_desc!$A$2:$M$380,13,0)</f>
        <v>0</v>
      </c>
    </row>
    <row r="286" spans="1:25" x14ac:dyDescent="0.3">
      <c r="A286" t="s">
        <v>284</v>
      </c>
      <c r="B286" s="1">
        <f>VLOOKUP(A286,welfare_data!$A$1:$C$379,2,0)</f>
        <v>11352186.305260001</v>
      </c>
      <c r="C286" s="1">
        <f>VLOOKUP(A286,welfare_data!$A$1:$C$379,3,0)</f>
        <v>14461213.977019999</v>
      </c>
      <c r="D286" t="s">
        <v>379</v>
      </c>
      <c r="E286">
        <v>18.265999999999899</v>
      </c>
      <c r="F286">
        <v>59.268999999999899</v>
      </c>
      <c r="G286" t="str">
        <f t="shared" si="34"/>
        <v>10,000,000 - 30,000,000</v>
      </c>
      <c r="H286" t="str">
        <f t="shared" si="35"/>
        <v>10,000,000 - 30,000,000</v>
      </c>
      <c r="I286">
        <f t="shared" si="36"/>
        <v>4</v>
      </c>
      <c r="J286">
        <f t="shared" si="37"/>
        <v>4</v>
      </c>
      <c r="K286">
        <f t="shared" si="32"/>
        <v>1.7320508075688776</v>
      </c>
      <c r="L286">
        <f t="shared" si="33"/>
        <v>1.9999999999999996</v>
      </c>
      <c r="M286">
        <f t="shared" si="38"/>
        <v>1.7320508075688776</v>
      </c>
      <c r="N286">
        <f t="shared" si="39"/>
        <v>1.9999999999999996</v>
      </c>
      <c r="O286">
        <f>VLOOKUP(A286,site_data_desc!$A$2:$M$380,3,0)</f>
        <v>0</v>
      </c>
      <c r="P286">
        <f>VLOOKUP(A286,site_data_desc!$A$2:$M$380,4,0)</f>
        <v>0.51712597999999999</v>
      </c>
      <c r="Q286">
        <f>VLOOKUP(A286,site_data_desc!$A$2:$M$380,5,0)</f>
        <v>643.625</v>
      </c>
      <c r="R286">
        <f>VLOOKUP(A286,site_data_desc!$A$2:$M$380,6,0)</f>
        <v>724.17998999999998</v>
      </c>
      <c r="S286">
        <f>VLOOKUP(A286,site_data_desc!$A$2:$M$380,7,0)</f>
        <v>1</v>
      </c>
      <c r="T286">
        <f>VLOOKUP(A286,site_data_desc!$A$2:$M$380,8,0)</f>
        <v>0.05</v>
      </c>
      <c r="U286">
        <f>VLOOKUP(A286,site_data_desc!$A$2:$M$380,9,0)</f>
        <v>0.05</v>
      </c>
      <c r="V286">
        <f>VLOOKUP(A286,site_data_desc!$A$2:$M$380,10,0)</f>
        <v>1</v>
      </c>
      <c r="W286">
        <f>VLOOKUP(A286,site_data_desc!$A$2:$M$380,11,0)</f>
        <v>0</v>
      </c>
      <c r="X286">
        <f>VLOOKUP(A286,site_data_desc!$A$2:$M$380,12,0)</f>
        <v>0</v>
      </c>
      <c r="Y286">
        <f>VLOOKUP(A286,site_data_desc!$A$2:$M$380,13,0)</f>
        <v>0</v>
      </c>
    </row>
    <row r="287" spans="1:25" x14ac:dyDescent="0.3">
      <c r="A287" t="s">
        <v>285</v>
      </c>
      <c r="B287" s="1">
        <f>VLOOKUP(A287,welfare_data!$A$1:$C$379,2,0)</f>
        <v>1410104.369956</v>
      </c>
      <c r="C287" s="1">
        <f>VLOOKUP(A287,welfare_data!$A$1:$C$379,3,0)</f>
        <v>1795825.4699510001</v>
      </c>
      <c r="D287" t="s">
        <v>379</v>
      </c>
      <c r="E287">
        <v>18.331</v>
      </c>
      <c r="F287">
        <v>59.393999999999899</v>
      </c>
      <c r="G287" t="str">
        <f t="shared" si="34"/>
        <v>1,000,000 - 3,000,000</v>
      </c>
      <c r="H287" t="str">
        <f t="shared" si="35"/>
        <v>1,000,000 - 3,000,000</v>
      </c>
      <c r="I287">
        <f t="shared" si="36"/>
        <v>2</v>
      </c>
      <c r="J287">
        <f t="shared" si="37"/>
        <v>2</v>
      </c>
      <c r="K287">
        <f t="shared" si="32"/>
        <v>1.3160740129524926</v>
      </c>
      <c r="L287">
        <f t="shared" si="33"/>
        <v>1.4142135623730949</v>
      </c>
      <c r="M287">
        <f t="shared" si="38"/>
        <v>1.3160740129524926</v>
      </c>
      <c r="N287">
        <f t="shared" si="39"/>
        <v>1.4142135623730949</v>
      </c>
      <c r="O287">
        <f>VLOOKUP(A287,site_data_desc!$A$2:$M$380,3,0)</f>
        <v>0</v>
      </c>
      <c r="P287">
        <f>VLOOKUP(A287,site_data_desc!$A$2:$M$380,4,0)</f>
        <v>0.11386400000000001</v>
      </c>
      <c r="Q287">
        <f>VLOOKUP(A287,site_data_desc!$A$2:$M$380,5,0)</f>
        <v>143.43600000000001</v>
      </c>
      <c r="R287">
        <f>VLOOKUP(A287,site_data_desc!$A$2:$M$380,6,0)</f>
        <v>238.27799999999999</v>
      </c>
      <c r="S287">
        <f>VLOOKUP(A287,site_data_desc!$A$2:$M$380,7,0)</f>
        <v>2</v>
      </c>
      <c r="T287">
        <f>VLOOKUP(A287,site_data_desc!$A$2:$M$380,8,0)</f>
        <v>6.3750000000000001E-2</v>
      </c>
      <c r="U287">
        <f>VLOOKUP(A287,site_data_desc!$A$2:$M$380,9,0)</f>
        <v>6.4999999999999997E-3</v>
      </c>
      <c r="V287">
        <f>VLOOKUP(A287,site_data_desc!$A$2:$M$380,10,0)</f>
        <v>0</v>
      </c>
      <c r="W287">
        <f>VLOOKUP(A287,site_data_desc!$A$2:$M$380,11,0)</f>
        <v>1</v>
      </c>
      <c r="X287">
        <f>VLOOKUP(A287,site_data_desc!$A$2:$M$380,12,0)</f>
        <v>0</v>
      </c>
      <c r="Y287">
        <f>VLOOKUP(A287,site_data_desc!$A$2:$M$380,13,0)</f>
        <v>0</v>
      </c>
    </row>
    <row r="288" spans="1:25" x14ac:dyDescent="0.3">
      <c r="A288" t="s">
        <v>286</v>
      </c>
      <c r="B288" s="1">
        <f>VLOOKUP(A288,welfare_data!$A$1:$C$379,2,0)</f>
        <v>13583077.95028</v>
      </c>
      <c r="C288" s="1">
        <f>VLOOKUP(A288,welfare_data!$A$1:$C$379,3,0)</f>
        <v>17310042.929329999</v>
      </c>
      <c r="D288" t="s">
        <v>379</v>
      </c>
      <c r="E288">
        <v>18.303999999999899</v>
      </c>
      <c r="F288">
        <v>59.404000000000003</v>
      </c>
      <c r="G288" t="str">
        <f t="shared" si="34"/>
        <v>10,000,000 - 30,000,000</v>
      </c>
      <c r="H288" t="str">
        <f t="shared" si="35"/>
        <v>10,000,000 - 30,000,000</v>
      </c>
      <c r="I288">
        <f t="shared" si="36"/>
        <v>4</v>
      </c>
      <c r="J288">
        <f t="shared" si="37"/>
        <v>4</v>
      </c>
      <c r="K288">
        <f t="shared" si="32"/>
        <v>1.7320508075688776</v>
      </c>
      <c r="L288">
        <f t="shared" si="33"/>
        <v>1.9999999999999996</v>
      </c>
      <c r="M288">
        <f t="shared" si="38"/>
        <v>1.7320508075688776</v>
      </c>
      <c r="N288">
        <f t="shared" si="39"/>
        <v>1.9999999999999996</v>
      </c>
      <c r="O288">
        <f>VLOOKUP(A288,site_data_desc!$A$2:$M$380,3,0)</f>
        <v>0</v>
      </c>
      <c r="P288">
        <f>VLOOKUP(A288,site_data_desc!$A$2:$M$380,4,0)</f>
        <v>8.0006798000000004E-2</v>
      </c>
      <c r="Q288">
        <f>VLOOKUP(A288,site_data_desc!$A$2:$M$380,5,0)</f>
        <v>147.47</v>
      </c>
      <c r="R288">
        <f>VLOOKUP(A288,site_data_desc!$A$2:$M$380,6,0)</f>
        <v>250.142</v>
      </c>
      <c r="S288">
        <f>VLOOKUP(A288,site_data_desc!$A$2:$M$380,7,0)</f>
        <v>1</v>
      </c>
      <c r="T288">
        <f>VLOOKUP(A288,site_data_desc!$A$2:$M$380,8,0)</f>
        <v>2.1499999999999998E-2</v>
      </c>
      <c r="U288">
        <f>VLOOKUP(A288,site_data_desc!$A$2:$M$380,9,0)</f>
        <v>1.35E-2</v>
      </c>
      <c r="V288">
        <f>VLOOKUP(A288,site_data_desc!$A$2:$M$380,10,0)</f>
        <v>1</v>
      </c>
      <c r="W288">
        <f>VLOOKUP(A288,site_data_desc!$A$2:$M$380,11,0)</f>
        <v>0</v>
      </c>
      <c r="X288">
        <f>VLOOKUP(A288,site_data_desc!$A$2:$M$380,12,0)</f>
        <v>0</v>
      </c>
      <c r="Y288">
        <f>VLOOKUP(A288,site_data_desc!$A$2:$M$380,13,0)</f>
        <v>0</v>
      </c>
    </row>
    <row r="289" spans="1:25" x14ac:dyDescent="0.3">
      <c r="A289" t="s">
        <v>287</v>
      </c>
      <c r="B289" s="1">
        <f>VLOOKUP(A289,welfare_data!$A$1:$C$379,2,0)</f>
        <v>22048106.805399999</v>
      </c>
      <c r="C289" s="1">
        <f>VLOOKUP(A289,welfare_data!$A$1:$C$379,3,0)</f>
        <v>28169320.26489</v>
      </c>
      <c r="D289" t="s">
        <v>379</v>
      </c>
      <c r="E289">
        <v>18.655999999999899</v>
      </c>
      <c r="F289">
        <v>60.137999999999899</v>
      </c>
      <c r="G289" t="str">
        <f t="shared" si="34"/>
        <v>10,000,000 - 30,000,000</v>
      </c>
      <c r="H289" t="str">
        <f t="shared" si="35"/>
        <v>10,000,000 - 30,000,000</v>
      </c>
      <c r="I289">
        <f t="shared" si="36"/>
        <v>4</v>
      </c>
      <c r="J289">
        <f t="shared" si="37"/>
        <v>4</v>
      </c>
      <c r="K289">
        <f t="shared" si="32"/>
        <v>1.7320508075688776</v>
      </c>
      <c r="L289">
        <f t="shared" si="33"/>
        <v>1.9999999999999996</v>
      </c>
      <c r="M289">
        <f t="shared" si="38"/>
        <v>1.7320508075688776</v>
      </c>
      <c r="N289">
        <f t="shared" si="39"/>
        <v>1.9999999999999996</v>
      </c>
      <c r="O289">
        <f>VLOOKUP(A289,site_data_desc!$A$2:$M$380,3,0)</f>
        <v>0</v>
      </c>
      <c r="P289">
        <f>VLOOKUP(A289,site_data_desc!$A$2:$M$380,4,0)</f>
        <v>9.8277198999999996E-2</v>
      </c>
      <c r="Q289">
        <f>VLOOKUP(A289,site_data_desc!$A$2:$M$380,5,0)</f>
        <v>29.943199</v>
      </c>
      <c r="R289">
        <f>VLOOKUP(A289,site_data_desc!$A$2:$M$380,6,0)</f>
        <v>24.950600000000001</v>
      </c>
      <c r="S289">
        <f>VLOOKUP(A289,site_data_desc!$A$2:$M$380,7,0)</f>
        <v>1</v>
      </c>
      <c r="T289">
        <f>VLOOKUP(A289,site_data_desc!$A$2:$M$380,8,0)</f>
        <v>7.0000000000000001E-3</v>
      </c>
      <c r="U289">
        <f>VLOOKUP(A289,site_data_desc!$A$2:$M$380,9,0)</f>
        <v>5.6699999999999997E-3</v>
      </c>
      <c r="V289">
        <f>VLOOKUP(A289,site_data_desc!$A$2:$M$380,10,0)</f>
        <v>1</v>
      </c>
      <c r="W289">
        <f>VLOOKUP(A289,site_data_desc!$A$2:$M$380,11,0)</f>
        <v>0</v>
      </c>
      <c r="X289">
        <f>VLOOKUP(A289,site_data_desc!$A$2:$M$380,12,0)</f>
        <v>0</v>
      </c>
      <c r="Y289">
        <f>VLOOKUP(A289,site_data_desc!$A$2:$M$380,13,0)</f>
        <v>0</v>
      </c>
    </row>
    <row r="290" spans="1:25" x14ac:dyDescent="0.3">
      <c r="A290" t="s">
        <v>288</v>
      </c>
      <c r="B290" s="1">
        <f>VLOOKUP(A290,welfare_data!$A$1:$C$379,2,0)</f>
        <v>1688562.6495010001</v>
      </c>
      <c r="C290" s="1">
        <f>VLOOKUP(A290,welfare_data!$A$1:$C$379,3,0)</f>
        <v>2148743.541154</v>
      </c>
      <c r="D290" t="s">
        <v>379</v>
      </c>
      <c r="E290">
        <v>19.015999999999899</v>
      </c>
      <c r="F290">
        <v>59.768000000000001</v>
      </c>
      <c r="G290" t="str">
        <f t="shared" si="34"/>
        <v>1,000,000 - 3,000,000</v>
      </c>
      <c r="H290" t="str">
        <f t="shared" si="35"/>
        <v>1,000,000 - 3,000,000</v>
      </c>
      <c r="I290">
        <f t="shared" si="36"/>
        <v>2</v>
      </c>
      <c r="J290">
        <f t="shared" si="37"/>
        <v>2</v>
      </c>
      <c r="K290">
        <f t="shared" si="32"/>
        <v>1.3160740129524926</v>
      </c>
      <c r="L290">
        <f t="shared" si="33"/>
        <v>1.4142135623730949</v>
      </c>
      <c r="M290">
        <f t="shared" si="38"/>
        <v>1.3160740129524926</v>
      </c>
      <c r="N290">
        <f t="shared" si="39"/>
        <v>1.4142135623730949</v>
      </c>
      <c r="O290">
        <f>VLOOKUP(A290,site_data_desc!$A$2:$M$380,3,0)</f>
        <v>0</v>
      </c>
      <c r="P290">
        <f>VLOOKUP(A290,site_data_desc!$A$2:$M$380,4,0)</f>
        <v>0.1128</v>
      </c>
      <c r="Q290">
        <f>VLOOKUP(A290,site_data_desc!$A$2:$M$380,5,0)</f>
        <v>72.365500999999995</v>
      </c>
      <c r="R290">
        <f>VLOOKUP(A290,site_data_desc!$A$2:$M$380,6,0)</f>
        <v>53.333599</v>
      </c>
      <c r="S290">
        <f>VLOOKUP(A290,site_data_desc!$A$2:$M$380,7,0)</f>
        <v>1</v>
      </c>
      <c r="T290">
        <f>VLOOKUP(A290,site_data_desc!$A$2:$M$380,8,0)</f>
        <v>6.6699999999999997E-3</v>
      </c>
      <c r="U290">
        <f>VLOOKUP(A290,site_data_desc!$A$2:$M$380,9,0)</f>
        <v>3.0000000000000001E-3</v>
      </c>
      <c r="V290">
        <f>VLOOKUP(A290,site_data_desc!$A$2:$M$380,10,0)</f>
        <v>1</v>
      </c>
      <c r="W290">
        <f>VLOOKUP(A290,site_data_desc!$A$2:$M$380,11,0)</f>
        <v>0</v>
      </c>
      <c r="X290">
        <f>VLOOKUP(A290,site_data_desc!$A$2:$M$380,12,0)</f>
        <v>0</v>
      </c>
      <c r="Y290">
        <f>VLOOKUP(A290,site_data_desc!$A$2:$M$380,13,0)</f>
        <v>0</v>
      </c>
    </row>
    <row r="291" spans="1:25" x14ac:dyDescent="0.3">
      <c r="A291" t="s">
        <v>289</v>
      </c>
      <c r="B291" s="1">
        <f>VLOOKUP(A291,welfare_data!$A$1:$C$379,2,0)</f>
        <v>1338399.832191</v>
      </c>
      <c r="C291" s="1">
        <f>VLOOKUP(A291,welfare_data!$A$1:$C$379,3,0)</f>
        <v>1703339.099039</v>
      </c>
      <c r="D291" t="s">
        <v>379</v>
      </c>
      <c r="E291">
        <v>18.806999999999899</v>
      </c>
      <c r="F291">
        <v>59.771999999999899</v>
      </c>
      <c r="G291" t="str">
        <f t="shared" si="34"/>
        <v>1,000,000 - 3,000,000</v>
      </c>
      <c r="H291" t="str">
        <f t="shared" si="35"/>
        <v>1,000,000 - 3,000,000</v>
      </c>
      <c r="I291">
        <f t="shared" si="36"/>
        <v>2</v>
      </c>
      <c r="J291">
        <f t="shared" si="37"/>
        <v>2</v>
      </c>
      <c r="K291">
        <f t="shared" si="32"/>
        <v>1.3160740129524926</v>
      </c>
      <c r="L291">
        <f t="shared" si="33"/>
        <v>1.4142135623730949</v>
      </c>
      <c r="M291">
        <f t="shared" si="38"/>
        <v>1.3160740129524926</v>
      </c>
      <c r="N291">
        <f t="shared" si="39"/>
        <v>1.4142135623730949</v>
      </c>
      <c r="O291">
        <f>VLOOKUP(A291,site_data_desc!$A$2:$M$380,3,0)</f>
        <v>0</v>
      </c>
      <c r="P291">
        <f>VLOOKUP(A291,site_data_desc!$A$2:$M$380,4,0)</f>
        <v>1.3648500000000001E-2</v>
      </c>
      <c r="Q291">
        <f>VLOOKUP(A291,site_data_desc!$A$2:$M$380,5,0)</f>
        <v>59.422699000000001</v>
      </c>
      <c r="R291">
        <f>VLOOKUP(A291,site_data_desc!$A$2:$M$380,6,0)</f>
        <v>55.712600999999999</v>
      </c>
      <c r="S291">
        <f>VLOOKUP(A291,site_data_desc!$A$2:$M$380,7,0)</f>
        <v>2</v>
      </c>
      <c r="T291">
        <f>VLOOKUP(A291,site_data_desc!$A$2:$M$380,8,0)</f>
        <v>4.5999999999999999E-2</v>
      </c>
      <c r="U291">
        <f>VLOOKUP(A291,site_data_desc!$A$2:$M$380,9,0)</f>
        <v>3.0300000000000001E-2</v>
      </c>
      <c r="V291">
        <f>VLOOKUP(A291,site_data_desc!$A$2:$M$380,10,0)</f>
        <v>0</v>
      </c>
      <c r="W291">
        <f>VLOOKUP(A291,site_data_desc!$A$2:$M$380,11,0)</f>
        <v>1</v>
      </c>
      <c r="X291">
        <f>VLOOKUP(A291,site_data_desc!$A$2:$M$380,12,0)</f>
        <v>0</v>
      </c>
      <c r="Y291">
        <f>VLOOKUP(A291,site_data_desc!$A$2:$M$380,13,0)</f>
        <v>0</v>
      </c>
    </row>
    <row r="292" spans="1:25" x14ac:dyDescent="0.3">
      <c r="A292" t="s">
        <v>290</v>
      </c>
      <c r="B292" s="1">
        <f>VLOOKUP(A292,welfare_data!$A$1:$C$379,2,0)</f>
        <v>31767684.060449999</v>
      </c>
      <c r="C292" s="1">
        <f>VLOOKUP(A292,welfare_data!$A$1:$C$379,3,0)</f>
        <v>40513706.389530003</v>
      </c>
      <c r="D292" t="s">
        <v>379</v>
      </c>
      <c r="E292">
        <v>18.7289999999999</v>
      </c>
      <c r="F292">
        <v>59.753</v>
      </c>
      <c r="G292" t="str">
        <f t="shared" si="34"/>
        <v>30,000,000 - 70,000,000</v>
      </c>
      <c r="H292" t="str">
        <f t="shared" si="35"/>
        <v>30,000,000 - 70,000,000</v>
      </c>
      <c r="I292">
        <f t="shared" si="36"/>
        <v>5</v>
      </c>
      <c r="J292">
        <f t="shared" si="37"/>
        <v>5</v>
      </c>
      <c r="K292">
        <f t="shared" si="32"/>
        <v>1.9870133464215782</v>
      </c>
      <c r="L292">
        <f t="shared" si="33"/>
        <v>2.3784142300054416</v>
      </c>
      <c r="M292">
        <f t="shared" si="38"/>
        <v>1.9870133464215782</v>
      </c>
      <c r="N292">
        <f t="shared" si="39"/>
        <v>2.3784142300054416</v>
      </c>
      <c r="O292">
        <f>VLOOKUP(A292,site_data_desc!$A$2:$M$380,3,0)</f>
        <v>0</v>
      </c>
      <c r="P292">
        <f>VLOOKUP(A292,site_data_desc!$A$2:$M$380,4,0)</f>
        <v>0.27629501000000001</v>
      </c>
      <c r="Q292">
        <f>VLOOKUP(A292,site_data_desc!$A$2:$M$380,5,0)</f>
        <v>91.013298000000006</v>
      </c>
      <c r="R292">
        <f>VLOOKUP(A292,site_data_desc!$A$2:$M$380,6,0)</f>
        <v>46.450699</v>
      </c>
      <c r="S292">
        <f>VLOOKUP(A292,site_data_desc!$A$2:$M$380,7,0)</f>
        <v>1</v>
      </c>
      <c r="T292">
        <f>VLOOKUP(A292,site_data_desc!$A$2:$M$380,8,0)</f>
        <v>3.3669999999999999E-2</v>
      </c>
      <c r="U292">
        <f>VLOOKUP(A292,site_data_desc!$A$2:$M$380,9,0)</f>
        <v>2.367E-2</v>
      </c>
      <c r="V292">
        <f>VLOOKUP(A292,site_data_desc!$A$2:$M$380,10,0)</f>
        <v>1</v>
      </c>
      <c r="W292">
        <f>VLOOKUP(A292,site_data_desc!$A$2:$M$380,11,0)</f>
        <v>0</v>
      </c>
      <c r="X292">
        <f>VLOOKUP(A292,site_data_desc!$A$2:$M$380,12,0)</f>
        <v>0</v>
      </c>
      <c r="Y292">
        <f>VLOOKUP(A292,site_data_desc!$A$2:$M$380,13,0)</f>
        <v>0</v>
      </c>
    </row>
    <row r="293" spans="1:25" x14ac:dyDescent="0.3">
      <c r="A293" t="s">
        <v>291</v>
      </c>
      <c r="B293" s="1">
        <f>VLOOKUP(A293,welfare_data!$A$1:$C$379,2,0)</f>
        <v>23226189.790770002</v>
      </c>
      <c r="C293" s="1">
        <f>VLOOKUP(A293,welfare_data!$A$1:$C$379,3,0)</f>
        <v>29614568.52899</v>
      </c>
      <c r="D293" t="s">
        <v>379</v>
      </c>
      <c r="E293">
        <v>17.934000000000001</v>
      </c>
      <c r="F293">
        <v>58.905000000000001</v>
      </c>
      <c r="G293" t="str">
        <f t="shared" si="34"/>
        <v>10,000,000 - 30,000,000</v>
      </c>
      <c r="H293" t="str">
        <f t="shared" si="35"/>
        <v>10,000,000 - 30,000,000</v>
      </c>
      <c r="I293">
        <f t="shared" si="36"/>
        <v>4</v>
      </c>
      <c r="J293">
        <f t="shared" si="37"/>
        <v>4</v>
      </c>
      <c r="K293">
        <f t="shared" si="32"/>
        <v>1.7320508075688776</v>
      </c>
      <c r="L293">
        <f t="shared" si="33"/>
        <v>1.9999999999999996</v>
      </c>
      <c r="M293">
        <f t="shared" si="38"/>
        <v>1.7320508075688776</v>
      </c>
      <c r="N293">
        <f t="shared" si="39"/>
        <v>1.9999999999999996</v>
      </c>
      <c r="O293">
        <f>VLOOKUP(A293,site_data_desc!$A$2:$M$380,3,0)</f>
        <v>0</v>
      </c>
      <c r="P293">
        <f>VLOOKUP(A293,site_data_desc!$A$2:$M$380,4,0)</f>
        <v>0.43154799999999999</v>
      </c>
      <c r="Q293">
        <f>VLOOKUP(A293,site_data_desc!$A$2:$M$380,5,0)</f>
        <v>166.99299999999999</v>
      </c>
      <c r="R293">
        <f>VLOOKUP(A293,site_data_desc!$A$2:$M$380,6,0)</f>
        <v>95.234702999999996</v>
      </c>
      <c r="S293">
        <f>VLOOKUP(A293,site_data_desc!$A$2:$M$380,7,0)</f>
        <v>1</v>
      </c>
      <c r="T293">
        <f>VLOOKUP(A293,site_data_desc!$A$2:$M$380,8,0)</f>
        <v>0.05</v>
      </c>
      <c r="U293">
        <f>VLOOKUP(A293,site_data_desc!$A$2:$M$380,9,0)</f>
        <v>0.05</v>
      </c>
      <c r="V293">
        <f>VLOOKUP(A293,site_data_desc!$A$2:$M$380,10,0)</f>
        <v>1</v>
      </c>
      <c r="W293">
        <f>VLOOKUP(A293,site_data_desc!$A$2:$M$380,11,0)</f>
        <v>0</v>
      </c>
      <c r="X293">
        <f>VLOOKUP(A293,site_data_desc!$A$2:$M$380,12,0)</f>
        <v>0</v>
      </c>
      <c r="Y293">
        <f>VLOOKUP(A293,site_data_desc!$A$2:$M$380,13,0)</f>
        <v>0</v>
      </c>
    </row>
    <row r="294" spans="1:25" x14ac:dyDescent="0.3">
      <c r="A294" t="s">
        <v>292</v>
      </c>
      <c r="B294" s="1">
        <f>VLOOKUP(A294,welfare_data!$A$1:$C$379,2,0)</f>
        <v>9382798.6423310004</v>
      </c>
      <c r="C294" s="1">
        <f>VLOOKUP(A294,welfare_data!$A$1:$C$379,3,0)</f>
        <v>12002350.63744</v>
      </c>
      <c r="D294" t="s">
        <v>379</v>
      </c>
      <c r="E294">
        <v>17.093</v>
      </c>
      <c r="F294">
        <v>58.719999999999899</v>
      </c>
      <c r="G294" t="str">
        <f t="shared" si="34"/>
        <v>3,000,000 - 10,000,000</v>
      </c>
      <c r="H294" t="str">
        <f t="shared" si="35"/>
        <v>10,000,000 - 30,000,000</v>
      </c>
      <c r="I294">
        <f t="shared" si="36"/>
        <v>3</v>
      </c>
      <c r="J294">
        <f t="shared" si="37"/>
        <v>4</v>
      </c>
      <c r="K294">
        <f t="shared" si="32"/>
        <v>1.5098036484771051</v>
      </c>
      <c r="L294">
        <f t="shared" si="33"/>
        <v>1.6817928305074288</v>
      </c>
      <c r="M294">
        <f t="shared" si="38"/>
        <v>1.7320508075688776</v>
      </c>
      <c r="N294">
        <f t="shared" si="39"/>
        <v>1.9999999999999996</v>
      </c>
      <c r="O294">
        <f>VLOOKUP(A294,site_data_desc!$A$2:$M$380,3,0)</f>
        <v>0</v>
      </c>
      <c r="P294">
        <f>VLOOKUP(A294,site_data_desc!$A$2:$M$380,4,0)</f>
        <v>6.5461403000000001E-2</v>
      </c>
      <c r="Q294">
        <f>VLOOKUP(A294,site_data_desc!$A$2:$M$380,5,0)</f>
        <v>219.136</v>
      </c>
      <c r="R294">
        <f>VLOOKUP(A294,site_data_desc!$A$2:$M$380,6,0)</f>
        <v>167.405</v>
      </c>
      <c r="S294">
        <f>VLOOKUP(A294,site_data_desc!$A$2:$M$380,7,0)</f>
        <v>1</v>
      </c>
      <c r="T294">
        <f>VLOOKUP(A294,site_data_desc!$A$2:$M$380,8,0)</f>
        <v>1.967E-2</v>
      </c>
      <c r="U294">
        <f>VLOOKUP(A294,site_data_desc!$A$2:$M$380,9,0)</f>
        <v>2E-3</v>
      </c>
      <c r="V294">
        <f>VLOOKUP(A294,site_data_desc!$A$2:$M$380,10,0)</f>
        <v>1</v>
      </c>
      <c r="W294">
        <f>VLOOKUP(A294,site_data_desc!$A$2:$M$380,11,0)</f>
        <v>0</v>
      </c>
      <c r="X294">
        <f>VLOOKUP(A294,site_data_desc!$A$2:$M$380,12,0)</f>
        <v>0</v>
      </c>
      <c r="Y294">
        <f>VLOOKUP(A294,site_data_desc!$A$2:$M$380,13,0)</f>
        <v>0</v>
      </c>
    </row>
    <row r="295" spans="1:25" x14ac:dyDescent="0.3">
      <c r="A295" t="s">
        <v>293</v>
      </c>
      <c r="B295" s="1">
        <f>VLOOKUP(A295,welfare_data!$A$1:$C$379,2,0)</f>
        <v>11263590.847379999</v>
      </c>
      <c r="C295" s="1">
        <f>VLOOKUP(A295,welfare_data!$A$1:$C$379,3,0)</f>
        <v>14423421.71331</v>
      </c>
      <c r="D295" t="s">
        <v>379</v>
      </c>
      <c r="E295">
        <v>17.050999999999899</v>
      </c>
      <c r="F295">
        <v>58.6649999999999</v>
      </c>
      <c r="G295" t="str">
        <f t="shared" si="34"/>
        <v>10,000,000 - 30,000,000</v>
      </c>
      <c r="H295" t="str">
        <f t="shared" si="35"/>
        <v>10,000,000 - 30,000,000</v>
      </c>
      <c r="I295">
        <f t="shared" si="36"/>
        <v>4</v>
      </c>
      <c r="J295">
        <f t="shared" si="37"/>
        <v>4</v>
      </c>
      <c r="K295">
        <f t="shared" si="32"/>
        <v>1.7320508075688776</v>
      </c>
      <c r="L295">
        <f t="shared" si="33"/>
        <v>1.9999999999999996</v>
      </c>
      <c r="M295">
        <f t="shared" si="38"/>
        <v>1.7320508075688776</v>
      </c>
      <c r="N295">
        <f t="shared" si="39"/>
        <v>1.9999999999999996</v>
      </c>
      <c r="O295">
        <f>VLOOKUP(A295,site_data_desc!$A$2:$M$380,3,0)</f>
        <v>0</v>
      </c>
      <c r="P295">
        <f>VLOOKUP(A295,site_data_desc!$A$2:$M$380,4,0)</f>
        <v>0.26664599999999999</v>
      </c>
      <c r="Q295">
        <f>VLOOKUP(A295,site_data_desc!$A$2:$M$380,5,0)</f>
        <v>159.62800999999999</v>
      </c>
      <c r="R295">
        <f>VLOOKUP(A295,site_data_desc!$A$2:$M$380,6,0)</f>
        <v>115.325</v>
      </c>
      <c r="S295">
        <f>VLOOKUP(A295,site_data_desc!$A$2:$M$380,7,0)</f>
        <v>1</v>
      </c>
      <c r="T295">
        <f>VLOOKUP(A295,site_data_desc!$A$2:$M$380,8,0)</f>
        <v>9.4999999999999998E-3</v>
      </c>
      <c r="U295">
        <f>VLOOKUP(A295,site_data_desc!$A$2:$M$380,9,0)</f>
        <v>3.3300000000000001E-3</v>
      </c>
      <c r="V295">
        <f>VLOOKUP(A295,site_data_desc!$A$2:$M$380,10,0)</f>
        <v>1</v>
      </c>
      <c r="W295">
        <f>VLOOKUP(A295,site_data_desc!$A$2:$M$380,11,0)</f>
        <v>0</v>
      </c>
      <c r="X295">
        <f>VLOOKUP(A295,site_data_desc!$A$2:$M$380,12,0)</f>
        <v>0</v>
      </c>
      <c r="Y295">
        <f>VLOOKUP(A295,site_data_desc!$A$2:$M$380,13,0)</f>
        <v>0</v>
      </c>
    </row>
    <row r="296" spans="1:25" x14ac:dyDescent="0.3">
      <c r="A296" t="s">
        <v>294</v>
      </c>
      <c r="B296" s="1">
        <f>VLOOKUP(A296,welfare_data!$A$1:$C$379,2,0)</f>
        <v>7934822.1507230001</v>
      </c>
      <c r="C296" s="1">
        <f>VLOOKUP(A296,welfare_data!$A$1:$C$379,3,0)</f>
        <v>10122609.55374</v>
      </c>
      <c r="D296" t="s">
        <v>379</v>
      </c>
      <c r="E296">
        <v>17.556000000000001</v>
      </c>
      <c r="F296">
        <v>58.862000000000002</v>
      </c>
      <c r="G296" t="str">
        <f t="shared" si="34"/>
        <v>3,000,000 - 10,000,000</v>
      </c>
      <c r="H296" t="str">
        <f t="shared" si="35"/>
        <v>10,000,000 - 30,000,000</v>
      </c>
      <c r="I296">
        <f t="shared" si="36"/>
        <v>3</v>
      </c>
      <c r="J296">
        <f t="shared" si="37"/>
        <v>4</v>
      </c>
      <c r="K296">
        <f t="shared" si="32"/>
        <v>1.5098036484771051</v>
      </c>
      <c r="L296">
        <f t="shared" si="33"/>
        <v>1.6817928305074288</v>
      </c>
      <c r="M296">
        <f t="shared" si="38"/>
        <v>1.7320508075688776</v>
      </c>
      <c r="N296">
        <f t="shared" si="39"/>
        <v>1.9999999999999996</v>
      </c>
      <c r="O296">
        <f>VLOOKUP(A296,site_data_desc!$A$2:$M$380,3,0)</f>
        <v>0</v>
      </c>
      <c r="P296">
        <f>VLOOKUP(A296,site_data_desc!$A$2:$M$380,4,0)</f>
        <v>4.3138901E-2</v>
      </c>
      <c r="Q296">
        <f>VLOOKUP(A296,site_data_desc!$A$2:$M$380,5,0)</f>
        <v>66.600600999999997</v>
      </c>
      <c r="R296">
        <f>VLOOKUP(A296,site_data_desc!$A$2:$M$380,6,0)</f>
        <v>36.3065</v>
      </c>
      <c r="S296">
        <f>VLOOKUP(A296,site_data_desc!$A$2:$M$380,7,0)</f>
        <v>1</v>
      </c>
      <c r="T296">
        <f>VLOOKUP(A296,site_data_desc!$A$2:$M$380,8,0)</f>
        <v>0.05</v>
      </c>
      <c r="U296">
        <f>VLOOKUP(A296,site_data_desc!$A$2:$M$380,9,0)</f>
        <v>0.05</v>
      </c>
      <c r="V296">
        <f>VLOOKUP(A296,site_data_desc!$A$2:$M$380,10,0)</f>
        <v>1</v>
      </c>
      <c r="W296">
        <f>VLOOKUP(A296,site_data_desc!$A$2:$M$380,11,0)</f>
        <v>0</v>
      </c>
      <c r="X296">
        <f>VLOOKUP(A296,site_data_desc!$A$2:$M$380,12,0)</f>
        <v>0</v>
      </c>
      <c r="Y296">
        <f>VLOOKUP(A296,site_data_desc!$A$2:$M$380,13,0)</f>
        <v>0</v>
      </c>
    </row>
    <row r="297" spans="1:25" x14ac:dyDescent="0.3">
      <c r="A297" t="s">
        <v>295</v>
      </c>
      <c r="B297" s="1">
        <f>VLOOKUP(A297,welfare_data!$A$1:$C$379,2,0)</f>
        <v>3566829.7769419998</v>
      </c>
      <c r="C297" s="1">
        <f>VLOOKUP(A297,welfare_data!$A$1:$C$379,3,0)</f>
        <v>4593576.9597960003</v>
      </c>
      <c r="D297" t="s">
        <v>379</v>
      </c>
      <c r="E297">
        <v>16.62</v>
      </c>
      <c r="F297">
        <v>58.194000000000003</v>
      </c>
      <c r="G297" t="str">
        <f t="shared" si="34"/>
        <v>3,000,000 - 10,000,000</v>
      </c>
      <c r="H297" t="str">
        <f t="shared" si="35"/>
        <v>3,000,000 - 10,000,000</v>
      </c>
      <c r="I297">
        <f t="shared" si="36"/>
        <v>3</v>
      </c>
      <c r="J297">
        <f t="shared" si="37"/>
        <v>3</v>
      </c>
      <c r="K297">
        <f t="shared" si="32"/>
        <v>1.5098036484771051</v>
      </c>
      <c r="L297">
        <f t="shared" si="33"/>
        <v>1.6817928305074288</v>
      </c>
      <c r="M297">
        <f t="shared" si="38"/>
        <v>1.5098036484771051</v>
      </c>
      <c r="N297">
        <f t="shared" si="39"/>
        <v>1.6817928305074288</v>
      </c>
      <c r="O297">
        <f>VLOOKUP(A297,site_data_desc!$A$2:$M$380,3,0)</f>
        <v>0</v>
      </c>
      <c r="P297">
        <f>VLOOKUP(A297,site_data_desc!$A$2:$M$380,4,0)</f>
        <v>9.338429999999999E-2</v>
      </c>
      <c r="Q297">
        <f>VLOOKUP(A297,site_data_desc!$A$2:$M$380,5,0)</f>
        <v>27.323799000000001</v>
      </c>
      <c r="R297">
        <f>VLOOKUP(A297,site_data_desc!$A$2:$M$380,6,0)</f>
        <v>11.323399999999999</v>
      </c>
      <c r="S297">
        <f>VLOOKUP(A297,site_data_desc!$A$2:$M$380,7,0)</f>
        <v>1</v>
      </c>
      <c r="T297">
        <f>VLOOKUP(A297,site_data_desc!$A$2:$M$380,8,0)</f>
        <v>0.05</v>
      </c>
      <c r="U297">
        <f>VLOOKUP(A297,site_data_desc!$A$2:$M$380,9,0)</f>
        <v>0.05</v>
      </c>
      <c r="V297">
        <f>VLOOKUP(A297,site_data_desc!$A$2:$M$380,10,0)</f>
        <v>1</v>
      </c>
      <c r="W297">
        <f>VLOOKUP(A297,site_data_desc!$A$2:$M$380,11,0)</f>
        <v>0</v>
      </c>
      <c r="X297">
        <f>VLOOKUP(A297,site_data_desc!$A$2:$M$380,12,0)</f>
        <v>0</v>
      </c>
      <c r="Y297">
        <f>VLOOKUP(A297,site_data_desc!$A$2:$M$380,13,0)</f>
        <v>0</v>
      </c>
    </row>
    <row r="298" spans="1:25" x14ac:dyDescent="0.3">
      <c r="A298" t="s">
        <v>296</v>
      </c>
      <c r="B298" s="1">
        <f>VLOOKUP(A298,welfare_data!$A$1:$C$379,2,0)</f>
        <v>2647555.6908160001</v>
      </c>
      <c r="C298" s="1">
        <f>VLOOKUP(A298,welfare_data!$A$1:$C$379,3,0)</f>
        <v>3381167.3317519999</v>
      </c>
      <c r="D298" t="s">
        <v>379</v>
      </c>
      <c r="E298">
        <v>15.566000000000001</v>
      </c>
      <c r="F298">
        <v>56.1739999999999</v>
      </c>
      <c r="G298" t="str">
        <f t="shared" si="34"/>
        <v>1,000,000 - 3,000,000</v>
      </c>
      <c r="H298" t="str">
        <f t="shared" si="35"/>
        <v>3,000,000 - 10,000,000</v>
      </c>
      <c r="I298">
        <f t="shared" si="36"/>
        <v>2</v>
      </c>
      <c r="J298">
        <f t="shared" si="37"/>
        <v>3</v>
      </c>
      <c r="K298">
        <f t="shared" si="32"/>
        <v>1.3160740129524926</v>
      </c>
      <c r="L298">
        <f t="shared" si="33"/>
        <v>1.4142135623730949</v>
      </c>
      <c r="M298">
        <f t="shared" si="38"/>
        <v>1.5098036484771051</v>
      </c>
      <c r="N298">
        <f t="shared" si="39"/>
        <v>1.6817928305074288</v>
      </c>
      <c r="O298">
        <f>VLOOKUP(A298,site_data_desc!$A$2:$M$380,3,0)</f>
        <v>0</v>
      </c>
      <c r="P298">
        <f>VLOOKUP(A298,site_data_desc!$A$2:$M$380,4,0)</f>
        <v>0.30653201000000002</v>
      </c>
      <c r="Q298">
        <f>VLOOKUP(A298,site_data_desc!$A$2:$M$380,5,0)</f>
        <v>284.56200999999999</v>
      </c>
      <c r="R298">
        <f>VLOOKUP(A298,site_data_desc!$A$2:$M$380,6,0)</f>
        <v>192.55700999999999</v>
      </c>
      <c r="S298">
        <f>VLOOKUP(A298,site_data_desc!$A$2:$M$380,7,0)</f>
        <v>1</v>
      </c>
      <c r="T298">
        <f>VLOOKUP(A298,site_data_desc!$A$2:$M$380,8,0)</f>
        <v>2.8000000000000001E-2</v>
      </c>
      <c r="U298">
        <f>VLOOKUP(A298,site_data_desc!$A$2:$M$380,9,0)</f>
        <v>1.2500000000000001E-2</v>
      </c>
      <c r="V298">
        <f>VLOOKUP(A298,site_data_desc!$A$2:$M$380,10,0)</f>
        <v>1</v>
      </c>
      <c r="W298">
        <f>VLOOKUP(A298,site_data_desc!$A$2:$M$380,11,0)</f>
        <v>0</v>
      </c>
      <c r="X298">
        <f>VLOOKUP(A298,site_data_desc!$A$2:$M$380,12,0)</f>
        <v>0</v>
      </c>
      <c r="Y298">
        <f>VLOOKUP(A298,site_data_desc!$A$2:$M$380,13,0)</f>
        <v>0</v>
      </c>
    </row>
    <row r="299" spans="1:25" x14ac:dyDescent="0.3">
      <c r="A299" t="s">
        <v>297</v>
      </c>
      <c r="B299" s="1">
        <f>VLOOKUP(A299,welfare_data!$A$1:$C$379,2,0)</f>
        <v>15496227.988329999</v>
      </c>
      <c r="C299" s="1">
        <f>VLOOKUP(A299,welfare_data!$A$1:$C$379,3,0)</f>
        <v>19789945.815079998</v>
      </c>
      <c r="D299" t="s">
        <v>379</v>
      </c>
      <c r="E299">
        <v>15.6</v>
      </c>
      <c r="F299">
        <v>56.159999999999897</v>
      </c>
      <c r="G299" t="str">
        <f t="shared" si="34"/>
        <v>10,000,000 - 30,000,000</v>
      </c>
      <c r="H299" t="str">
        <f t="shared" si="35"/>
        <v>10,000,000 - 30,000,000</v>
      </c>
      <c r="I299">
        <f t="shared" si="36"/>
        <v>4</v>
      </c>
      <c r="J299">
        <f t="shared" si="37"/>
        <v>4</v>
      </c>
      <c r="K299">
        <f t="shared" si="32"/>
        <v>1.7320508075688776</v>
      </c>
      <c r="L299">
        <f t="shared" si="33"/>
        <v>1.9999999999999996</v>
      </c>
      <c r="M299">
        <f t="shared" si="38"/>
        <v>1.7320508075688776</v>
      </c>
      <c r="N299">
        <f t="shared" si="39"/>
        <v>1.9999999999999996</v>
      </c>
      <c r="O299">
        <f>VLOOKUP(A299,site_data_desc!$A$2:$M$380,3,0)</f>
        <v>0</v>
      </c>
      <c r="P299">
        <f>VLOOKUP(A299,site_data_desc!$A$2:$M$380,4,0)</f>
        <v>0.45932299999999998</v>
      </c>
      <c r="Q299">
        <f>VLOOKUP(A299,site_data_desc!$A$2:$M$380,5,0)</f>
        <v>383.04401000000001</v>
      </c>
      <c r="R299">
        <f>VLOOKUP(A299,site_data_desc!$A$2:$M$380,6,0)</f>
        <v>206.91</v>
      </c>
      <c r="S299">
        <f>VLOOKUP(A299,site_data_desc!$A$2:$M$380,7,0)</f>
        <v>1</v>
      </c>
      <c r="T299">
        <f>VLOOKUP(A299,site_data_desc!$A$2:$M$380,8,0)</f>
        <v>2.2670000000000003E-2</v>
      </c>
      <c r="U299">
        <f>VLOOKUP(A299,site_data_desc!$A$2:$M$380,9,0)</f>
        <v>1.167E-2</v>
      </c>
      <c r="V299">
        <f>VLOOKUP(A299,site_data_desc!$A$2:$M$380,10,0)</f>
        <v>1</v>
      </c>
      <c r="W299">
        <f>VLOOKUP(A299,site_data_desc!$A$2:$M$380,11,0)</f>
        <v>0</v>
      </c>
      <c r="X299">
        <f>VLOOKUP(A299,site_data_desc!$A$2:$M$380,12,0)</f>
        <v>0</v>
      </c>
      <c r="Y299">
        <f>VLOOKUP(A299,site_data_desc!$A$2:$M$380,13,0)</f>
        <v>0</v>
      </c>
    </row>
    <row r="300" spans="1:25" x14ac:dyDescent="0.3">
      <c r="A300" t="s">
        <v>298</v>
      </c>
      <c r="B300" s="1">
        <f>VLOOKUP(A300,welfare_data!$A$1:$C$379,2,0)</f>
        <v>1810419.841309</v>
      </c>
      <c r="C300" s="1">
        <f>VLOOKUP(A300,welfare_data!$A$1:$C$379,3,0)</f>
        <v>2312018.9917060002</v>
      </c>
      <c r="D300" t="s">
        <v>379</v>
      </c>
      <c r="E300">
        <v>15.582000000000001</v>
      </c>
      <c r="F300">
        <v>56.183</v>
      </c>
      <c r="G300" t="str">
        <f t="shared" si="34"/>
        <v>1,000,000 - 3,000,000</v>
      </c>
      <c r="H300" t="str">
        <f t="shared" si="35"/>
        <v>1,000,000 - 3,000,000</v>
      </c>
      <c r="I300">
        <f t="shared" si="36"/>
        <v>2</v>
      </c>
      <c r="J300">
        <f t="shared" si="37"/>
        <v>2</v>
      </c>
      <c r="K300">
        <f t="shared" si="32"/>
        <v>1.3160740129524926</v>
      </c>
      <c r="L300">
        <f t="shared" si="33"/>
        <v>1.4142135623730949</v>
      </c>
      <c r="M300">
        <f t="shared" si="38"/>
        <v>1.3160740129524926</v>
      </c>
      <c r="N300">
        <f t="shared" si="39"/>
        <v>1.4142135623730949</v>
      </c>
      <c r="O300">
        <f>VLOOKUP(A300,site_data_desc!$A$2:$M$380,3,0)</f>
        <v>0</v>
      </c>
      <c r="P300">
        <f>VLOOKUP(A300,site_data_desc!$A$2:$M$380,4,0)</f>
        <v>0.43164001000000002</v>
      </c>
      <c r="Q300">
        <f>VLOOKUP(A300,site_data_desc!$A$2:$M$380,5,0)</f>
        <v>353.22699</v>
      </c>
      <c r="R300">
        <f>VLOOKUP(A300,site_data_desc!$A$2:$M$380,6,0)</f>
        <v>184.16900999999999</v>
      </c>
      <c r="S300">
        <f>VLOOKUP(A300,site_data_desc!$A$2:$M$380,7,0)</f>
        <v>1</v>
      </c>
      <c r="T300">
        <f>VLOOKUP(A300,site_data_desc!$A$2:$M$380,8,0)</f>
        <v>0.21340000000000001</v>
      </c>
      <c r="U300">
        <f>VLOOKUP(A300,site_data_desc!$A$2:$M$380,9,0)</f>
        <v>0.05</v>
      </c>
      <c r="V300">
        <f>VLOOKUP(A300,site_data_desc!$A$2:$M$380,10,0)</f>
        <v>1</v>
      </c>
      <c r="W300">
        <f>VLOOKUP(A300,site_data_desc!$A$2:$M$380,11,0)</f>
        <v>0</v>
      </c>
      <c r="X300">
        <f>VLOOKUP(A300,site_data_desc!$A$2:$M$380,12,0)</f>
        <v>0</v>
      </c>
      <c r="Y300">
        <f>VLOOKUP(A300,site_data_desc!$A$2:$M$380,13,0)</f>
        <v>0</v>
      </c>
    </row>
    <row r="301" spans="1:25" x14ac:dyDescent="0.3">
      <c r="A301" t="s">
        <v>299</v>
      </c>
      <c r="B301" s="1">
        <f>VLOOKUP(A301,welfare_data!$A$1:$C$379,2,0)</f>
        <v>2306662.36998</v>
      </c>
      <c r="C301" s="1">
        <f>VLOOKUP(A301,welfare_data!$A$1:$C$379,3,0)</f>
        <v>2945736.016483</v>
      </c>
      <c r="D301" t="s">
        <v>379</v>
      </c>
      <c r="E301">
        <v>15.602</v>
      </c>
      <c r="F301">
        <v>56.201000000000001</v>
      </c>
      <c r="G301" t="str">
        <f t="shared" si="34"/>
        <v>1,000,000 - 3,000,000</v>
      </c>
      <c r="H301" t="str">
        <f t="shared" si="35"/>
        <v>1,000,000 - 3,000,000</v>
      </c>
      <c r="I301">
        <f t="shared" si="36"/>
        <v>2</v>
      </c>
      <c r="J301">
        <f t="shared" si="37"/>
        <v>2</v>
      </c>
      <c r="K301">
        <f t="shared" si="32"/>
        <v>1.3160740129524926</v>
      </c>
      <c r="L301">
        <f t="shared" si="33"/>
        <v>1.4142135623730949</v>
      </c>
      <c r="M301">
        <f t="shared" si="38"/>
        <v>1.3160740129524926</v>
      </c>
      <c r="N301">
        <f t="shared" si="39"/>
        <v>1.4142135623730949</v>
      </c>
      <c r="O301">
        <f>VLOOKUP(A301,site_data_desc!$A$2:$M$380,3,0)</f>
        <v>0</v>
      </c>
      <c r="P301">
        <f>VLOOKUP(A301,site_data_desc!$A$2:$M$380,4,0)</f>
        <v>0.50234201000000001</v>
      </c>
      <c r="Q301">
        <f>VLOOKUP(A301,site_data_desc!$A$2:$M$380,5,0)</f>
        <v>326.79700000000003</v>
      </c>
      <c r="R301">
        <f>VLOOKUP(A301,site_data_desc!$A$2:$M$380,6,0)</f>
        <v>164.90401</v>
      </c>
      <c r="S301">
        <f>VLOOKUP(A301,site_data_desc!$A$2:$M$380,7,0)</f>
        <v>3</v>
      </c>
      <c r="T301">
        <f>VLOOKUP(A301,site_data_desc!$A$2:$M$380,8,0)</f>
        <v>1.1372800000000001</v>
      </c>
      <c r="U301">
        <f>VLOOKUP(A301,site_data_desc!$A$2:$M$380,9,0)</f>
        <v>0.20141999999999999</v>
      </c>
      <c r="V301">
        <f>VLOOKUP(A301,site_data_desc!$A$2:$M$380,10,0)</f>
        <v>0</v>
      </c>
      <c r="W301">
        <f>VLOOKUP(A301,site_data_desc!$A$2:$M$380,11,0)</f>
        <v>0</v>
      </c>
      <c r="X301">
        <f>VLOOKUP(A301,site_data_desc!$A$2:$M$380,12,0)</f>
        <v>1</v>
      </c>
      <c r="Y301">
        <f>VLOOKUP(A301,site_data_desc!$A$2:$M$380,13,0)</f>
        <v>0</v>
      </c>
    </row>
    <row r="302" spans="1:25" x14ac:dyDescent="0.3">
      <c r="A302" t="s">
        <v>300</v>
      </c>
      <c r="B302" s="1">
        <f>VLOOKUP(A302,welfare_data!$A$1:$C$379,2,0)</f>
        <v>288379.19992059999</v>
      </c>
      <c r="C302" s="1">
        <f>VLOOKUP(A302,welfare_data!$A$1:$C$379,3,0)</f>
        <v>368032.96215119999</v>
      </c>
      <c r="D302" t="s">
        <v>379</v>
      </c>
      <c r="E302">
        <v>16.0429999999999</v>
      </c>
      <c r="F302">
        <v>56.253999999999898</v>
      </c>
      <c r="G302" t="str">
        <f t="shared" si="34"/>
        <v>&lt; 1 million</v>
      </c>
      <c r="H302" t="str">
        <f t="shared" si="35"/>
        <v>&lt; 1 million</v>
      </c>
      <c r="I302">
        <f t="shared" si="36"/>
        <v>1</v>
      </c>
      <c r="J302">
        <f t="shared" si="37"/>
        <v>1</v>
      </c>
      <c r="K302">
        <f t="shared" si="32"/>
        <v>1.1472026904398771</v>
      </c>
      <c r="L302">
        <f t="shared" si="33"/>
        <v>1.189207115002721</v>
      </c>
      <c r="M302">
        <f t="shared" si="38"/>
        <v>1.1472026904398771</v>
      </c>
      <c r="N302">
        <f t="shared" si="39"/>
        <v>1.189207115002721</v>
      </c>
      <c r="O302">
        <f>VLOOKUP(A302,site_data_desc!$A$2:$M$380,3,0)</f>
        <v>0</v>
      </c>
      <c r="P302">
        <f>VLOOKUP(A302,site_data_desc!$A$2:$M$380,4,0)</f>
        <v>4.2411300999999998E-2</v>
      </c>
      <c r="Q302">
        <f>VLOOKUP(A302,site_data_desc!$A$2:$M$380,5,0)</f>
        <v>39.616298999999998</v>
      </c>
      <c r="R302">
        <f>VLOOKUP(A302,site_data_desc!$A$2:$M$380,6,0)</f>
        <v>18.970400000000001</v>
      </c>
      <c r="S302">
        <f>VLOOKUP(A302,site_data_desc!$A$2:$M$380,7,0)</f>
        <v>1</v>
      </c>
      <c r="T302">
        <f>VLOOKUP(A302,site_data_desc!$A$2:$M$380,8,0)</f>
        <v>6.275E-2</v>
      </c>
      <c r="U302">
        <f>VLOOKUP(A302,site_data_desc!$A$2:$M$380,9,0)</f>
        <v>1.2500000000000001E-2</v>
      </c>
      <c r="V302">
        <f>VLOOKUP(A302,site_data_desc!$A$2:$M$380,10,0)</f>
        <v>1</v>
      </c>
      <c r="W302">
        <f>VLOOKUP(A302,site_data_desc!$A$2:$M$380,11,0)</f>
        <v>0</v>
      </c>
      <c r="X302">
        <f>VLOOKUP(A302,site_data_desc!$A$2:$M$380,12,0)</f>
        <v>0</v>
      </c>
      <c r="Y302">
        <f>VLOOKUP(A302,site_data_desc!$A$2:$M$380,13,0)</f>
        <v>0</v>
      </c>
    </row>
    <row r="303" spans="1:25" x14ac:dyDescent="0.3">
      <c r="A303" t="s">
        <v>301</v>
      </c>
      <c r="B303" s="1">
        <f>VLOOKUP(A303,welfare_data!$A$1:$C$379,2,0)</f>
        <v>1612378.8665539999</v>
      </c>
      <c r="C303" s="1">
        <f>VLOOKUP(A303,welfare_data!$A$1:$C$379,3,0)</f>
        <v>2058802.8365160001</v>
      </c>
      <c r="D303" t="s">
        <v>379</v>
      </c>
      <c r="E303">
        <v>15.728</v>
      </c>
      <c r="F303">
        <v>56.159999999999897</v>
      </c>
      <c r="G303" t="str">
        <f t="shared" si="34"/>
        <v>1,000,000 - 3,000,000</v>
      </c>
      <c r="H303" t="str">
        <f t="shared" si="35"/>
        <v>1,000,000 - 3,000,000</v>
      </c>
      <c r="I303">
        <f t="shared" si="36"/>
        <v>2</v>
      </c>
      <c r="J303">
        <f t="shared" si="37"/>
        <v>2</v>
      </c>
      <c r="K303">
        <f t="shared" si="32"/>
        <v>1.3160740129524926</v>
      </c>
      <c r="L303">
        <f t="shared" si="33"/>
        <v>1.4142135623730949</v>
      </c>
      <c r="M303">
        <f t="shared" si="38"/>
        <v>1.3160740129524926</v>
      </c>
      <c r="N303">
        <f t="shared" si="39"/>
        <v>1.4142135623730949</v>
      </c>
      <c r="O303">
        <f>VLOOKUP(A303,site_data_desc!$A$2:$M$380,3,0)</f>
        <v>0</v>
      </c>
      <c r="P303">
        <f>VLOOKUP(A303,site_data_desc!$A$2:$M$380,4,0)</f>
        <v>4.9558399000000003E-2</v>
      </c>
      <c r="Q303">
        <f>VLOOKUP(A303,site_data_desc!$A$2:$M$380,5,0)</f>
        <v>113.423</v>
      </c>
      <c r="R303">
        <f>VLOOKUP(A303,site_data_desc!$A$2:$M$380,6,0)</f>
        <v>162.89400000000001</v>
      </c>
      <c r="S303">
        <f>VLOOKUP(A303,site_data_desc!$A$2:$M$380,7,0)</f>
        <v>2</v>
      </c>
      <c r="T303">
        <f>VLOOKUP(A303,site_data_desc!$A$2:$M$380,8,0)</f>
        <v>1.2E-2</v>
      </c>
      <c r="U303">
        <f>VLOOKUP(A303,site_data_desc!$A$2:$M$380,9,0)</f>
        <v>4.3999999999999997E-2</v>
      </c>
      <c r="V303">
        <f>VLOOKUP(A303,site_data_desc!$A$2:$M$380,10,0)</f>
        <v>0</v>
      </c>
      <c r="W303">
        <f>VLOOKUP(A303,site_data_desc!$A$2:$M$380,11,0)</f>
        <v>1</v>
      </c>
      <c r="X303">
        <f>VLOOKUP(A303,site_data_desc!$A$2:$M$380,12,0)</f>
        <v>0</v>
      </c>
      <c r="Y303">
        <f>VLOOKUP(A303,site_data_desc!$A$2:$M$380,13,0)</f>
        <v>0</v>
      </c>
    </row>
    <row r="304" spans="1:25" x14ac:dyDescent="0.3">
      <c r="A304" t="s">
        <v>302</v>
      </c>
      <c r="B304" s="1">
        <f>VLOOKUP(A304,welfare_data!$A$1:$C$379,2,0)</f>
        <v>12631347.9914</v>
      </c>
      <c r="C304" s="1">
        <f>VLOOKUP(A304,welfare_data!$A$1:$C$379,3,0)</f>
        <v>16201517.35971</v>
      </c>
      <c r="D304" t="s">
        <v>379</v>
      </c>
      <c r="E304">
        <v>14.709</v>
      </c>
      <c r="F304">
        <v>56.012</v>
      </c>
      <c r="G304" t="str">
        <f t="shared" si="34"/>
        <v>10,000,000 - 30,000,000</v>
      </c>
      <c r="H304" t="str">
        <f t="shared" si="35"/>
        <v>10,000,000 - 30,000,000</v>
      </c>
      <c r="I304">
        <f t="shared" si="36"/>
        <v>4</v>
      </c>
      <c r="J304">
        <f t="shared" si="37"/>
        <v>4</v>
      </c>
      <c r="K304">
        <f t="shared" si="32"/>
        <v>1.7320508075688776</v>
      </c>
      <c r="L304">
        <f t="shared" si="33"/>
        <v>1.9999999999999996</v>
      </c>
      <c r="M304">
        <f t="shared" si="38"/>
        <v>1.7320508075688776</v>
      </c>
      <c r="N304">
        <f t="shared" si="39"/>
        <v>1.9999999999999996</v>
      </c>
      <c r="O304">
        <f>VLOOKUP(A304,site_data_desc!$A$2:$M$380,3,0)</f>
        <v>0</v>
      </c>
      <c r="P304">
        <f>VLOOKUP(A304,site_data_desc!$A$2:$M$380,4,0)</f>
        <v>8.0302802999999992E-2</v>
      </c>
      <c r="Q304">
        <f>VLOOKUP(A304,site_data_desc!$A$2:$M$380,5,0)</f>
        <v>88.317802</v>
      </c>
      <c r="R304">
        <f>VLOOKUP(A304,site_data_desc!$A$2:$M$380,6,0)</f>
        <v>107.366</v>
      </c>
      <c r="S304">
        <f>VLOOKUP(A304,site_data_desc!$A$2:$M$380,7,0)</f>
        <v>2</v>
      </c>
      <c r="T304">
        <f>VLOOKUP(A304,site_data_desc!$A$2:$M$380,8,0)</f>
        <v>0.11667</v>
      </c>
      <c r="U304">
        <f>VLOOKUP(A304,site_data_desc!$A$2:$M$380,9,0)</f>
        <v>6.6670000000000007E-2</v>
      </c>
      <c r="V304">
        <f>VLOOKUP(A304,site_data_desc!$A$2:$M$380,10,0)</f>
        <v>0</v>
      </c>
      <c r="W304">
        <f>VLOOKUP(A304,site_data_desc!$A$2:$M$380,11,0)</f>
        <v>1</v>
      </c>
      <c r="X304">
        <f>VLOOKUP(A304,site_data_desc!$A$2:$M$380,12,0)</f>
        <v>0</v>
      </c>
      <c r="Y304">
        <f>VLOOKUP(A304,site_data_desc!$A$2:$M$380,13,0)</f>
        <v>0</v>
      </c>
    </row>
    <row r="305" spans="1:25" x14ac:dyDescent="0.3">
      <c r="A305" t="s">
        <v>303</v>
      </c>
      <c r="B305" s="1">
        <f>VLOOKUP(A305,welfare_data!$A$1:$C$379,2,0)</f>
        <v>26148445.03754</v>
      </c>
      <c r="C305" s="1">
        <f>VLOOKUP(A305,welfare_data!$A$1:$C$379,3,0)</f>
        <v>33552627.16296</v>
      </c>
      <c r="D305" t="s">
        <v>379</v>
      </c>
      <c r="E305">
        <v>14.676</v>
      </c>
      <c r="F305">
        <v>56.125999999999898</v>
      </c>
      <c r="G305" t="str">
        <f t="shared" si="34"/>
        <v>10,000,000 - 30,000,000</v>
      </c>
      <c r="H305" t="str">
        <f t="shared" si="35"/>
        <v>30,000,000 - 70,000,000</v>
      </c>
      <c r="I305">
        <f t="shared" si="36"/>
        <v>4</v>
      </c>
      <c r="J305">
        <f t="shared" si="37"/>
        <v>5</v>
      </c>
      <c r="K305">
        <f t="shared" si="32"/>
        <v>1.7320508075688776</v>
      </c>
      <c r="L305">
        <f t="shared" si="33"/>
        <v>1.9999999999999996</v>
      </c>
      <c r="M305">
        <f t="shared" si="38"/>
        <v>1.9870133464215782</v>
      </c>
      <c r="N305">
        <f t="shared" si="39"/>
        <v>2.3784142300054416</v>
      </c>
      <c r="O305">
        <f>VLOOKUP(A305,site_data_desc!$A$2:$M$380,3,0)</f>
        <v>0</v>
      </c>
      <c r="P305">
        <f>VLOOKUP(A305,site_data_desc!$A$2:$M$380,4,0)</f>
        <v>0.106652</v>
      </c>
      <c r="Q305">
        <f>VLOOKUP(A305,site_data_desc!$A$2:$M$380,5,0)</f>
        <v>72.206101000000004</v>
      </c>
      <c r="R305">
        <f>VLOOKUP(A305,site_data_desc!$A$2:$M$380,6,0)</f>
        <v>70.918602000000007</v>
      </c>
      <c r="S305">
        <f>VLOOKUP(A305,site_data_desc!$A$2:$M$380,7,0)</f>
        <v>1</v>
      </c>
      <c r="T305">
        <f>VLOOKUP(A305,site_data_desc!$A$2:$M$380,8,0)</f>
        <v>1.2500000000000001E-2</v>
      </c>
      <c r="U305">
        <f>VLOOKUP(A305,site_data_desc!$A$2:$M$380,9,0)</f>
        <v>0.01</v>
      </c>
      <c r="V305">
        <f>VLOOKUP(A305,site_data_desc!$A$2:$M$380,10,0)</f>
        <v>1</v>
      </c>
      <c r="W305">
        <f>VLOOKUP(A305,site_data_desc!$A$2:$M$380,11,0)</f>
        <v>0</v>
      </c>
      <c r="X305">
        <f>VLOOKUP(A305,site_data_desc!$A$2:$M$380,12,0)</f>
        <v>0</v>
      </c>
      <c r="Y305">
        <f>VLOOKUP(A305,site_data_desc!$A$2:$M$380,13,0)</f>
        <v>0</v>
      </c>
    </row>
    <row r="306" spans="1:25" x14ac:dyDescent="0.3">
      <c r="A306" t="s">
        <v>304</v>
      </c>
      <c r="B306" s="1">
        <f>VLOOKUP(A306,welfare_data!$A$1:$C$379,2,0)</f>
        <v>5407507.4186110003</v>
      </c>
      <c r="C306" s="1">
        <f>VLOOKUP(A306,welfare_data!$A$1:$C$379,3,0)</f>
        <v>3520208.8488019998</v>
      </c>
      <c r="D306" t="s">
        <v>379</v>
      </c>
      <c r="E306">
        <v>12.968</v>
      </c>
      <c r="F306">
        <v>55.402000000000001</v>
      </c>
      <c r="G306" t="str">
        <f t="shared" si="34"/>
        <v>3,000,000 - 10,000,000</v>
      </c>
      <c r="H306" t="str">
        <f t="shared" si="35"/>
        <v>3,000,000 - 10,000,000</v>
      </c>
      <c r="I306">
        <f t="shared" si="36"/>
        <v>3</v>
      </c>
      <c r="J306">
        <f t="shared" si="37"/>
        <v>3</v>
      </c>
      <c r="K306">
        <f t="shared" si="32"/>
        <v>1.5098036484771051</v>
      </c>
      <c r="L306">
        <f t="shared" si="33"/>
        <v>1.6817928305074288</v>
      </c>
      <c r="M306">
        <f t="shared" si="38"/>
        <v>1.5098036484771051</v>
      </c>
      <c r="N306">
        <f t="shared" si="39"/>
        <v>1.6817928305074288</v>
      </c>
      <c r="O306">
        <f>VLOOKUP(A306,site_data_desc!$A$2:$M$380,3,0)</f>
        <v>1</v>
      </c>
      <c r="P306">
        <f>VLOOKUP(A306,site_data_desc!$A$2:$M$380,4,0)</f>
        <v>0.61853997999999999</v>
      </c>
      <c r="Q306">
        <f>VLOOKUP(A306,site_data_desc!$A$2:$M$380,5,0)</f>
        <v>234.69099</v>
      </c>
      <c r="R306">
        <f>VLOOKUP(A306,site_data_desc!$A$2:$M$380,6,0)</f>
        <v>209.10001</v>
      </c>
      <c r="S306">
        <f>VLOOKUP(A306,site_data_desc!$A$2:$M$380,7,0)</f>
        <v>1</v>
      </c>
      <c r="T306">
        <f>VLOOKUP(A306,site_data_desc!$A$2:$M$380,8,0)</f>
        <v>0.05</v>
      </c>
      <c r="U306">
        <f>VLOOKUP(A306,site_data_desc!$A$2:$M$380,9,0)</f>
        <v>0.05</v>
      </c>
      <c r="V306">
        <f>VLOOKUP(A306,site_data_desc!$A$2:$M$380,10,0)</f>
        <v>1</v>
      </c>
      <c r="W306">
        <f>VLOOKUP(A306,site_data_desc!$A$2:$M$380,11,0)</f>
        <v>0</v>
      </c>
      <c r="X306">
        <f>VLOOKUP(A306,site_data_desc!$A$2:$M$380,12,0)</f>
        <v>0</v>
      </c>
      <c r="Y306">
        <f>VLOOKUP(A306,site_data_desc!$A$2:$M$380,13,0)</f>
        <v>0</v>
      </c>
    </row>
    <row r="307" spans="1:25" x14ac:dyDescent="0.3">
      <c r="A307" t="s">
        <v>305</v>
      </c>
      <c r="B307" s="1">
        <f>VLOOKUP(A307,welfare_data!$A$1:$C$379,2,0)</f>
        <v>13495033.099819999</v>
      </c>
      <c r="C307" s="1">
        <f>VLOOKUP(A307,welfare_data!$A$1:$C$379,3,0)</f>
        <v>8715014.772938</v>
      </c>
      <c r="D307" t="s">
        <v>379</v>
      </c>
      <c r="E307">
        <v>12.858000000000001</v>
      </c>
      <c r="F307">
        <v>55.392000000000003</v>
      </c>
      <c r="G307" t="str">
        <f t="shared" si="34"/>
        <v>10,000,000 - 30,000,000</v>
      </c>
      <c r="H307" t="str">
        <f t="shared" si="35"/>
        <v>3,000,000 - 10,000,000</v>
      </c>
      <c r="I307">
        <f t="shared" si="36"/>
        <v>4</v>
      </c>
      <c r="J307">
        <f t="shared" si="37"/>
        <v>3</v>
      </c>
      <c r="K307">
        <f t="shared" si="32"/>
        <v>1.7320508075688776</v>
      </c>
      <c r="L307">
        <f t="shared" si="33"/>
        <v>1.9999999999999996</v>
      </c>
      <c r="M307">
        <f t="shared" si="38"/>
        <v>1.5098036484771051</v>
      </c>
      <c r="N307">
        <f t="shared" si="39"/>
        <v>1.6817928305074288</v>
      </c>
      <c r="O307">
        <f>VLOOKUP(A307,site_data_desc!$A$2:$M$380,3,0)</f>
        <v>1</v>
      </c>
      <c r="P307">
        <f>VLOOKUP(A307,site_data_desc!$A$2:$M$380,4,0)</f>
        <v>0.34522800000000003</v>
      </c>
      <c r="Q307">
        <f>VLOOKUP(A307,site_data_desc!$A$2:$M$380,5,0)</f>
        <v>350.97298999999998</v>
      </c>
      <c r="R307">
        <f>VLOOKUP(A307,site_data_desc!$A$2:$M$380,6,0)</f>
        <v>328.827</v>
      </c>
      <c r="S307">
        <f>VLOOKUP(A307,site_data_desc!$A$2:$M$380,7,0)</f>
        <v>1</v>
      </c>
      <c r="T307">
        <f>VLOOKUP(A307,site_data_desc!$A$2:$M$380,8,0)</f>
        <v>0.05</v>
      </c>
      <c r="U307">
        <f>VLOOKUP(A307,site_data_desc!$A$2:$M$380,9,0)</f>
        <v>0.05</v>
      </c>
      <c r="V307">
        <f>VLOOKUP(A307,site_data_desc!$A$2:$M$380,10,0)</f>
        <v>1</v>
      </c>
      <c r="W307">
        <f>VLOOKUP(A307,site_data_desc!$A$2:$M$380,11,0)</f>
        <v>0</v>
      </c>
      <c r="X307">
        <f>VLOOKUP(A307,site_data_desc!$A$2:$M$380,12,0)</f>
        <v>0</v>
      </c>
      <c r="Y307">
        <f>VLOOKUP(A307,site_data_desc!$A$2:$M$380,13,0)</f>
        <v>0</v>
      </c>
    </row>
    <row r="308" spans="1:25" x14ac:dyDescent="0.3">
      <c r="A308" t="s">
        <v>306</v>
      </c>
      <c r="B308" s="1">
        <f>VLOOKUP(A308,welfare_data!$A$1:$C$379,2,0)</f>
        <v>556216.41792629997</v>
      </c>
      <c r="C308" s="1">
        <f>VLOOKUP(A308,welfare_data!$A$1:$C$379,3,0)</f>
        <v>746906.24793229997</v>
      </c>
      <c r="D308" t="s">
        <v>379</v>
      </c>
      <c r="E308">
        <v>12.904</v>
      </c>
      <c r="F308">
        <v>55.756999999999898</v>
      </c>
      <c r="G308" t="str">
        <f t="shared" si="34"/>
        <v>&lt; 1 million</v>
      </c>
      <c r="H308" t="str">
        <f t="shared" si="35"/>
        <v>&lt; 1 million</v>
      </c>
      <c r="I308">
        <f t="shared" si="36"/>
        <v>1</v>
      </c>
      <c r="J308">
        <f t="shared" si="37"/>
        <v>1</v>
      </c>
      <c r="K308">
        <f t="shared" si="32"/>
        <v>1.1472026904398771</v>
      </c>
      <c r="L308">
        <f t="shared" si="33"/>
        <v>1.189207115002721</v>
      </c>
      <c r="M308">
        <f t="shared" si="38"/>
        <v>1.1472026904398771</v>
      </c>
      <c r="N308">
        <f t="shared" si="39"/>
        <v>1.189207115002721</v>
      </c>
      <c r="O308">
        <f>VLOOKUP(A308,site_data_desc!$A$2:$M$380,3,0)</f>
        <v>0</v>
      </c>
      <c r="P308">
        <f>VLOOKUP(A308,site_data_desc!$A$2:$M$380,4,0)</f>
        <v>0.120851</v>
      </c>
      <c r="Q308">
        <f>VLOOKUP(A308,site_data_desc!$A$2:$M$380,5,0)</f>
        <v>155.06599</v>
      </c>
      <c r="R308">
        <f>VLOOKUP(A308,site_data_desc!$A$2:$M$380,6,0)</f>
        <v>217.28</v>
      </c>
      <c r="S308">
        <f>VLOOKUP(A308,site_data_desc!$A$2:$M$380,7,0)</f>
        <v>2</v>
      </c>
      <c r="T308">
        <f>VLOOKUP(A308,site_data_desc!$A$2:$M$380,8,0)</f>
        <v>0.13</v>
      </c>
      <c r="U308">
        <f>VLOOKUP(A308,site_data_desc!$A$2:$M$380,9,0)</f>
        <v>6.6000000000000003E-2</v>
      </c>
      <c r="V308">
        <f>VLOOKUP(A308,site_data_desc!$A$2:$M$380,10,0)</f>
        <v>0</v>
      </c>
      <c r="W308">
        <f>VLOOKUP(A308,site_data_desc!$A$2:$M$380,11,0)</f>
        <v>1</v>
      </c>
      <c r="X308">
        <f>VLOOKUP(A308,site_data_desc!$A$2:$M$380,12,0)</f>
        <v>0</v>
      </c>
      <c r="Y308">
        <f>VLOOKUP(A308,site_data_desc!$A$2:$M$380,13,0)</f>
        <v>0</v>
      </c>
    </row>
    <row r="309" spans="1:25" x14ac:dyDescent="0.3">
      <c r="A309" t="s">
        <v>307</v>
      </c>
      <c r="B309" s="1">
        <f>VLOOKUP(A309,welfare_data!$A$1:$C$379,2,0)</f>
        <v>5005150.6532150004</v>
      </c>
      <c r="C309" s="1">
        <f>VLOOKUP(A309,welfare_data!$A$1:$C$379,3,0)</f>
        <v>6754179.3239759998</v>
      </c>
      <c r="D309" t="s">
        <v>379</v>
      </c>
      <c r="E309">
        <v>13.0589999999999</v>
      </c>
      <c r="F309">
        <v>55.6739999999999</v>
      </c>
      <c r="G309" t="str">
        <f t="shared" si="34"/>
        <v>3,000,000 - 10,000,000</v>
      </c>
      <c r="H309" t="str">
        <f t="shared" si="35"/>
        <v>3,000,000 - 10,000,000</v>
      </c>
      <c r="I309">
        <f t="shared" si="36"/>
        <v>3</v>
      </c>
      <c r="J309">
        <f t="shared" si="37"/>
        <v>3</v>
      </c>
      <c r="K309">
        <f t="shared" si="32"/>
        <v>1.5098036484771051</v>
      </c>
      <c r="L309">
        <f t="shared" si="33"/>
        <v>1.6817928305074288</v>
      </c>
      <c r="M309">
        <f t="shared" si="38"/>
        <v>1.5098036484771051</v>
      </c>
      <c r="N309">
        <f t="shared" si="39"/>
        <v>1.6817928305074288</v>
      </c>
      <c r="O309">
        <f>VLOOKUP(A309,site_data_desc!$A$2:$M$380,3,0)</f>
        <v>0</v>
      </c>
      <c r="P309">
        <f>VLOOKUP(A309,site_data_desc!$A$2:$M$380,4,0)</f>
        <v>0.57685100999999994</v>
      </c>
      <c r="Q309">
        <f>VLOOKUP(A309,site_data_desc!$A$2:$M$380,5,0)</f>
        <v>504.19299000000001</v>
      </c>
      <c r="R309">
        <f>VLOOKUP(A309,site_data_desc!$A$2:$M$380,6,0)</f>
        <v>1008.11</v>
      </c>
      <c r="S309">
        <f>VLOOKUP(A309,site_data_desc!$A$2:$M$380,7,0)</f>
        <v>2</v>
      </c>
      <c r="T309">
        <f>VLOOKUP(A309,site_data_desc!$A$2:$M$380,8,0)</f>
        <v>0.16888999999999998</v>
      </c>
      <c r="U309">
        <f>VLOOKUP(A309,site_data_desc!$A$2:$M$380,9,0)</f>
        <v>0.19778000000000001</v>
      </c>
      <c r="V309">
        <f>VLOOKUP(A309,site_data_desc!$A$2:$M$380,10,0)</f>
        <v>0</v>
      </c>
      <c r="W309">
        <f>VLOOKUP(A309,site_data_desc!$A$2:$M$380,11,0)</f>
        <v>1</v>
      </c>
      <c r="X309">
        <f>VLOOKUP(A309,site_data_desc!$A$2:$M$380,12,0)</f>
        <v>0</v>
      </c>
      <c r="Y309">
        <f>VLOOKUP(A309,site_data_desc!$A$2:$M$380,13,0)</f>
        <v>0</v>
      </c>
    </row>
    <row r="310" spans="1:25" x14ac:dyDescent="0.3">
      <c r="A310" t="s">
        <v>308</v>
      </c>
      <c r="B310" s="1">
        <f>VLOOKUP(A310,welfare_data!$A$1:$C$379,2,0)</f>
        <v>9090005.0884160008</v>
      </c>
      <c r="C310" s="1">
        <f>VLOOKUP(A310,welfare_data!$A$1:$C$379,3,0)</f>
        <v>5865619.3736960003</v>
      </c>
      <c r="D310" t="s">
        <v>379</v>
      </c>
      <c r="E310">
        <v>13.0239999999999</v>
      </c>
      <c r="F310">
        <v>55.710999999999899</v>
      </c>
      <c r="G310" t="str">
        <f t="shared" si="34"/>
        <v>3,000,000 - 10,000,000</v>
      </c>
      <c r="H310" t="str">
        <f t="shared" si="35"/>
        <v>3,000,000 - 10,000,000</v>
      </c>
      <c r="I310">
        <f t="shared" si="36"/>
        <v>3</v>
      </c>
      <c r="J310">
        <f t="shared" si="37"/>
        <v>3</v>
      </c>
      <c r="K310">
        <f t="shared" si="32"/>
        <v>1.5098036484771051</v>
      </c>
      <c r="L310">
        <f t="shared" si="33"/>
        <v>1.6817928305074288</v>
      </c>
      <c r="M310">
        <f t="shared" si="38"/>
        <v>1.5098036484771051</v>
      </c>
      <c r="N310">
        <f t="shared" si="39"/>
        <v>1.6817928305074288</v>
      </c>
      <c r="O310">
        <f>VLOOKUP(A310,site_data_desc!$A$2:$M$380,3,0)</f>
        <v>1</v>
      </c>
      <c r="P310">
        <f>VLOOKUP(A310,site_data_desc!$A$2:$M$380,4,0)</f>
        <v>0.35943900000000001</v>
      </c>
      <c r="Q310">
        <f>VLOOKUP(A310,site_data_desc!$A$2:$M$380,5,0)</f>
        <v>260.81400000000002</v>
      </c>
      <c r="R310">
        <f>VLOOKUP(A310,site_data_desc!$A$2:$M$380,6,0)</f>
        <v>363.40701000000001</v>
      </c>
      <c r="S310">
        <f>VLOOKUP(A310,site_data_desc!$A$2:$M$380,7,0)</f>
        <v>1</v>
      </c>
      <c r="T310">
        <f>VLOOKUP(A310,site_data_desc!$A$2:$M$380,8,0)</f>
        <v>1.6250000000000001E-2</v>
      </c>
      <c r="U310">
        <f>VLOOKUP(A310,site_data_desc!$A$2:$M$380,9,0)</f>
        <v>1.4999999999999999E-2</v>
      </c>
      <c r="V310">
        <f>VLOOKUP(A310,site_data_desc!$A$2:$M$380,10,0)</f>
        <v>1</v>
      </c>
      <c r="W310">
        <f>VLOOKUP(A310,site_data_desc!$A$2:$M$380,11,0)</f>
        <v>0</v>
      </c>
      <c r="X310">
        <f>VLOOKUP(A310,site_data_desc!$A$2:$M$380,12,0)</f>
        <v>0</v>
      </c>
      <c r="Y310">
        <f>VLOOKUP(A310,site_data_desc!$A$2:$M$380,13,0)</f>
        <v>0</v>
      </c>
    </row>
    <row r="311" spans="1:25" x14ac:dyDescent="0.3">
      <c r="A311" t="s">
        <v>309</v>
      </c>
      <c r="B311" s="1">
        <f>VLOOKUP(A311,welfare_data!$A$1:$C$379,2,0)</f>
        <v>5474415.1486480003</v>
      </c>
      <c r="C311" s="1">
        <f>VLOOKUP(A311,welfare_data!$A$1:$C$379,3,0)</f>
        <v>7112288.7648120001</v>
      </c>
      <c r="D311" t="s">
        <v>379</v>
      </c>
      <c r="E311">
        <v>12.631</v>
      </c>
      <c r="F311">
        <v>56.43</v>
      </c>
      <c r="G311" t="str">
        <f t="shared" si="34"/>
        <v>3,000,000 - 10,000,000</v>
      </c>
      <c r="H311" t="str">
        <f t="shared" si="35"/>
        <v>3,000,000 - 10,000,000</v>
      </c>
      <c r="I311">
        <f t="shared" si="36"/>
        <v>3</v>
      </c>
      <c r="J311">
        <f t="shared" si="37"/>
        <v>3</v>
      </c>
      <c r="K311">
        <f t="shared" si="32"/>
        <v>1.5098036484771051</v>
      </c>
      <c r="L311">
        <f t="shared" si="33"/>
        <v>1.6817928305074288</v>
      </c>
      <c r="M311">
        <f t="shared" si="38"/>
        <v>1.5098036484771051</v>
      </c>
      <c r="N311">
        <f t="shared" si="39"/>
        <v>1.6817928305074288</v>
      </c>
      <c r="O311">
        <f>VLOOKUP(A311,site_data_desc!$A$2:$M$380,3,0)</f>
        <v>0</v>
      </c>
      <c r="P311">
        <f>VLOOKUP(A311,site_data_desc!$A$2:$M$380,4,0)</f>
        <v>0.13295799</v>
      </c>
      <c r="Q311">
        <f>VLOOKUP(A311,site_data_desc!$A$2:$M$380,5,0)</f>
        <v>56.021099</v>
      </c>
      <c r="R311">
        <f>VLOOKUP(A311,site_data_desc!$A$2:$M$380,6,0)</f>
        <v>44.458401000000002</v>
      </c>
      <c r="S311">
        <f>VLOOKUP(A311,site_data_desc!$A$2:$M$380,7,0)</f>
        <v>1</v>
      </c>
      <c r="T311">
        <f>VLOOKUP(A311,site_data_desc!$A$2:$M$380,8,0)</f>
        <v>0.05</v>
      </c>
      <c r="U311">
        <f>VLOOKUP(A311,site_data_desc!$A$2:$M$380,9,0)</f>
        <v>0.05</v>
      </c>
      <c r="V311">
        <f>VLOOKUP(A311,site_data_desc!$A$2:$M$380,10,0)</f>
        <v>1</v>
      </c>
      <c r="W311">
        <f>VLOOKUP(A311,site_data_desc!$A$2:$M$380,11,0)</f>
        <v>0</v>
      </c>
      <c r="X311">
        <f>VLOOKUP(A311,site_data_desc!$A$2:$M$380,12,0)</f>
        <v>0</v>
      </c>
      <c r="Y311">
        <f>VLOOKUP(A311,site_data_desc!$A$2:$M$380,13,0)</f>
        <v>0</v>
      </c>
    </row>
    <row r="312" spans="1:25" x14ac:dyDescent="0.3">
      <c r="A312" t="s">
        <v>310</v>
      </c>
      <c r="B312" s="1">
        <f>VLOOKUP(A312,welfare_data!$A$1:$C$379,2,0)</f>
        <v>6437398.0591869997</v>
      </c>
      <c r="C312" s="1">
        <f>VLOOKUP(A312,welfare_data!$A$1:$C$379,3,0)</f>
        <v>4018519.2231080001</v>
      </c>
      <c r="D312" t="s">
        <v>379</v>
      </c>
      <c r="E312">
        <v>12.84</v>
      </c>
      <c r="F312">
        <v>56.436</v>
      </c>
      <c r="G312" t="str">
        <f t="shared" si="34"/>
        <v>3,000,000 - 10,000,000</v>
      </c>
      <c r="H312" t="str">
        <f t="shared" si="35"/>
        <v>3,000,000 - 10,000,000</v>
      </c>
      <c r="I312">
        <f t="shared" si="36"/>
        <v>3</v>
      </c>
      <c r="J312">
        <f t="shared" si="37"/>
        <v>3</v>
      </c>
      <c r="K312">
        <f t="shared" si="32"/>
        <v>1.5098036484771051</v>
      </c>
      <c r="L312">
        <f t="shared" si="33"/>
        <v>1.6817928305074288</v>
      </c>
      <c r="M312">
        <f t="shared" si="38"/>
        <v>1.5098036484771051</v>
      </c>
      <c r="N312">
        <f t="shared" si="39"/>
        <v>1.6817928305074288</v>
      </c>
      <c r="O312">
        <f>VLOOKUP(A312,site_data_desc!$A$2:$M$380,3,0)</f>
        <v>1</v>
      </c>
      <c r="P312">
        <f>VLOOKUP(A312,site_data_desc!$A$2:$M$380,4,0)</f>
        <v>0.19369501</v>
      </c>
      <c r="Q312">
        <f>VLOOKUP(A312,site_data_desc!$A$2:$M$380,5,0)</f>
        <v>95.115195999999997</v>
      </c>
      <c r="R312">
        <f>VLOOKUP(A312,site_data_desc!$A$2:$M$380,6,0)</f>
        <v>70.744904000000005</v>
      </c>
      <c r="S312">
        <f>VLOOKUP(A312,site_data_desc!$A$2:$M$380,7,0)</f>
        <v>1</v>
      </c>
      <c r="T312">
        <f>VLOOKUP(A312,site_data_desc!$A$2:$M$380,8,0)</f>
        <v>0.05</v>
      </c>
      <c r="U312">
        <f>VLOOKUP(A312,site_data_desc!$A$2:$M$380,9,0)</f>
        <v>0.05</v>
      </c>
      <c r="V312">
        <f>VLOOKUP(A312,site_data_desc!$A$2:$M$380,10,0)</f>
        <v>1</v>
      </c>
      <c r="W312">
        <f>VLOOKUP(A312,site_data_desc!$A$2:$M$380,11,0)</f>
        <v>0</v>
      </c>
      <c r="X312">
        <f>VLOOKUP(A312,site_data_desc!$A$2:$M$380,12,0)</f>
        <v>0</v>
      </c>
      <c r="Y312">
        <f>VLOOKUP(A312,site_data_desc!$A$2:$M$380,13,0)</f>
        <v>0</v>
      </c>
    </row>
    <row r="313" spans="1:25" x14ac:dyDescent="0.3">
      <c r="A313" t="s">
        <v>311</v>
      </c>
      <c r="B313" s="1">
        <f>VLOOKUP(A313,welfare_data!$A$1:$C$379,2,0)</f>
        <v>2216670.5701759998</v>
      </c>
      <c r="C313" s="1">
        <f>VLOOKUP(A313,welfare_data!$A$1:$C$379,3,0)</f>
        <v>2998275.8638320002</v>
      </c>
      <c r="D313" t="s">
        <v>379</v>
      </c>
      <c r="E313">
        <v>12.96</v>
      </c>
      <c r="F313">
        <v>55.601999999999897</v>
      </c>
      <c r="G313" t="str">
        <f t="shared" si="34"/>
        <v>1,000,000 - 3,000,000</v>
      </c>
      <c r="H313" t="str">
        <f t="shared" si="35"/>
        <v>1,000,000 - 3,000,000</v>
      </c>
      <c r="I313">
        <f t="shared" si="36"/>
        <v>2</v>
      </c>
      <c r="J313">
        <f t="shared" si="37"/>
        <v>2</v>
      </c>
      <c r="K313">
        <f t="shared" si="32"/>
        <v>1.3160740129524926</v>
      </c>
      <c r="L313">
        <f t="shared" si="33"/>
        <v>1.4142135623730949</v>
      </c>
      <c r="M313">
        <f t="shared" si="38"/>
        <v>1.3160740129524926</v>
      </c>
      <c r="N313">
        <f t="shared" si="39"/>
        <v>1.4142135623730949</v>
      </c>
      <c r="O313">
        <f>VLOOKUP(A313,site_data_desc!$A$2:$M$380,3,0)</f>
        <v>0</v>
      </c>
      <c r="P313">
        <f>VLOOKUP(A313,site_data_desc!$A$2:$M$380,4,0)</f>
        <v>3.2571498999999999</v>
      </c>
      <c r="Q313">
        <f>VLOOKUP(A313,site_data_desc!$A$2:$M$380,5,0)</f>
        <v>3300.3998999999999</v>
      </c>
      <c r="R313">
        <f>VLOOKUP(A313,site_data_desc!$A$2:$M$380,6,0)</f>
        <v>1832.76</v>
      </c>
      <c r="S313">
        <f>VLOOKUP(A313,site_data_desc!$A$2:$M$380,7,0)</f>
        <v>1</v>
      </c>
      <c r="T313">
        <f>VLOOKUP(A313,site_data_desc!$A$2:$M$380,8,0)</f>
        <v>0.05</v>
      </c>
      <c r="U313">
        <f>VLOOKUP(A313,site_data_desc!$A$2:$M$380,9,0)</f>
        <v>0.05</v>
      </c>
      <c r="V313">
        <f>VLOOKUP(A313,site_data_desc!$A$2:$M$380,10,0)</f>
        <v>1</v>
      </c>
      <c r="W313">
        <f>VLOOKUP(A313,site_data_desc!$A$2:$M$380,11,0)</f>
        <v>0</v>
      </c>
      <c r="X313">
        <f>VLOOKUP(A313,site_data_desc!$A$2:$M$380,12,0)</f>
        <v>0</v>
      </c>
      <c r="Y313">
        <f>VLOOKUP(A313,site_data_desc!$A$2:$M$380,13,0)</f>
        <v>0</v>
      </c>
    </row>
    <row r="314" spans="1:25" x14ac:dyDescent="0.3">
      <c r="A314" t="s">
        <v>312</v>
      </c>
      <c r="B314" s="1">
        <f>VLOOKUP(A314,welfare_data!$A$1:$C$379,2,0)</f>
        <v>76370907.390139997</v>
      </c>
      <c r="C314" s="1">
        <f>VLOOKUP(A314,welfare_data!$A$1:$C$379,3,0)</f>
        <v>105420229.20720001</v>
      </c>
      <c r="D314" t="s">
        <v>379</v>
      </c>
      <c r="E314">
        <v>12.974</v>
      </c>
      <c r="F314">
        <v>55.616999999999898</v>
      </c>
      <c r="G314" t="str">
        <f t="shared" si="34"/>
        <v>70,000,000 - 150,000,000</v>
      </c>
      <c r="H314" t="str">
        <f t="shared" si="35"/>
        <v>70,000,000 - 150,000,000</v>
      </c>
      <c r="I314">
        <f t="shared" si="36"/>
        <v>6</v>
      </c>
      <c r="J314">
        <f t="shared" si="37"/>
        <v>6</v>
      </c>
      <c r="K314">
        <f t="shared" ref="K314:K371" si="40">(3^(1/8))^I314</f>
        <v>2.2795070569547784</v>
      </c>
      <c r="L314">
        <f t="shared" ref="L314:L371" si="41">(4^(1/8))^I314</f>
        <v>2.8284271247461894</v>
      </c>
      <c r="M314">
        <f t="shared" si="38"/>
        <v>2.2795070569547784</v>
      </c>
      <c r="N314">
        <f t="shared" si="39"/>
        <v>2.8284271247461894</v>
      </c>
      <c r="O314">
        <f>VLOOKUP(A314,site_data_desc!$A$2:$M$380,3,0)</f>
        <v>0</v>
      </c>
      <c r="P314">
        <f>VLOOKUP(A314,site_data_desc!$A$2:$M$380,4,0)</f>
        <v>3.96875</v>
      </c>
      <c r="Q314">
        <f>VLOOKUP(A314,site_data_desc!$A$2:$M$380,5,0)</f>
        <v>3474.8101000000001</v>
      </c>
      <c r="R314">
        <f>VLOOKUP(A314,site_data_desc!$A$2:$M$380,6,0)</f>
        <v>1840.28</v>
      </c>
      <c r="S314">
        <f>VLOOKUP(A314,site_data_desc!$A$2:$M$380,7,0)</f>
        <v>1</v>
      </c>
      <c r="T314">
        <f>VLOOKUP(A314,site_data_desc!$A$2:$M$380,8,0)</f>
        <v>6.25E-2</v>
      </c>
      <c r="U314">
        <f>VLOOKUP(A314,site_data_desc!$A$2:$M$380,9,0)</f>
        <v>0.05</v>
      </c>
      <c r="V314">
        <f>VLOOKUP(A314,site_data_desc!$A$2:$M$380,10,0)</f>
        <v>1</v>
      </c>
      <c r="W314">
        <f>VLOOKUP(A314,site_data_desc!$A$2:$M$380,11,0)</f>
        <v>0</v>
      </c>
      <c r="X314">
        <f>VLOOKUP(A314,site_data_desc!$A$2:$M$380,12,0)</f>
        <v>0</v>
      </c>
      <c r="Y314">
        <f>VLOOKUP(A314,site_data_desc!$A$2:$M$380,13,0)</f>
        <v>0</v>
      </c>
    </row>
    <row r="315" spans="1:25" x14ac:dyDescent="0.3">
      <c r="A315" t="s">
        <v>313</v>
      </c>
      <c r="B315" s="1">
        <f>VLOOKUP(A315,welfare_data!$A$1:$C$379,2,0)</f>
        <v>8330457.0979380002</v>
      </c>
      <c r="C315" s="1">
        <f>VLOOKUP(A315,welfare_data!$A$1:$C$379,3,0)</f>
        <v>11082110.51835</v>
      </c>
      <c r="D315" t="s">
        <v>379</v>
      </c>
      <c r="E315">
        <v>12.803000000000001</v>
      </c>
      <c r="F315">
        <v>55.901000000000003</v>
      </c>
      <c r="G315" t="str">
        <f t="shared" si="34"/>
        <v>3,000,000 - 10,000,000</v>
      </c>
      <c r="H315" t="str">
        <f t="shared" si="35"/>
        <v>10,000,000 - 30,000,000</v>
      </c>
      <c r="I315">
        <f t="shared" si="36"/>
        <v>3</v>
      </c>
      <c r="J315">
        <f t="shared" si="37"/>
        <v>4</v>
      </c>
      <c r="K315">
        <f t="shared" si="40"/>
        <v>1.5098036484771051</v>
      </c>
      <c r="L315">
        <f t="shared" si="41"/>
        <v>1.6817928305074288</v>
      </c>
      <c r="M315">
        <f t="shared" si="38"/>
        <v>1.7320508075688776</v>
      </c>
      <c r="N315">
        <f t="shared" si="39"/>
        <v>1.9999999999999996</v>
      </c>
      <c r="O315">
        <f>VLOOKUP(A315,site_data_desc!$A$2:$M$380,3,0)</f>
        <v>0</v>
      </c>
      <c r="P315">
        <f>VLOOKUP(A315,site_data_desc!$A$2:$M$380,4,0)</f>
        <v>0.55963300000000005</v>
      </c>
      <c r="Q315">
        <f>VLOOKUP(A315,site_data_desc!$A$2:$M$380,5,0)</f>
        <v>426.44601</v>
      </c>
      <c r="R315">
        <f>VLOOKUP(A315,site_data_desc!$A$2:$M$380,6,0)</f>
        <v>261.82799999999997</v>
      </c>
      <c r="S315">
        <f>VLOOKUP(A315,site_data_desc!$A$2:$M$380,7,0)</f>
        <v>1</v>
      </c>
      <c r="T315">
        <f>VLOOKUP(A315,site_data_desc!$A$2:$M$380,8,0)</f>
        <v>7.7780000000000002E-2</v>
      </c>
      <c r="U315">
        <f>VLOOKUP(A315,site_data_desc!$A$2:$M$380,9,0)</f>
        <v>0.05</v>
      </c>
      <c r="V315">
        <f>VLOOKUP(A315,site_data_desc!$A$2:$M$380,10,0)</f>
        <v>1</v>
      </c>
      <c r="W315">
        <f>VLOOKUP(A315,site_data_desc!$A$2:$M$380,11,0)</f>
        <v>0</v>
      </c>
      <c r="X315">
        <f>VLOOKUP(A315,site_data_desc!$A$2:$M$380,12,0)</f>
        <v>0</v>
      </c>
      <c r="Y315">
        <f>VLOOKUP(A315,site_data_desc!$A$2:$M$380,13,0)</f>
        <v>0</v>
      </c>
    </row>
    <row r="316" spans="1:25" x14ac:dyDescent="0.3">
      <c r="A316" t="s">
        <v>314</v>
      </c>
      <c r="B316" s="1">
        <f>VLOOKUP(A316,welfare_data!$A$1:$C$379,2,0)</f>
        <v>2089679.6773250001</v>
      </c>
      <c r="C316" s="1">
        <f>VLOOKUP(A316,welfare_data!$A$1:$C$379,3,0)</f>
        <v>2785080.011533</v>
      </c>
      <c r="D316" t="s">
        <v>379</v>
      </c>
      <c r="E316">
        <v>12.818</v>
      </c>
      <c r="F316">
        <v>55.869</v>
      </c>
      <c r="G316" t="str">
        <f t="shared" si="34"/>
        <v>1,000,000 - 3,000,000</v>
      </c>
      <c r="H316" t="str">
        <f t="shared" si="35"/>
        <v>1,000,000 - 3,000,000</v>
      </c>
      <c r="I316">
        <f t="shared" si="36"/>
        <v>2</v>
      </c>
      <c r="J316">
        <f t="shared" si="37"/>
        <v>2</v>
      </c>
      <c r="K316">
        <f t="shared" si="40"/>
        <v>1.3160740129524926</v>
      </c>
      <c r="L316">
        <f t="shared" si="41"/>
        <v>1.4142135623730949</v>
      </c>
      <c r="M316">
        <f t="shared" si="38"/>
        <v>1.3160740129524926</v>
      </c>
      <c r="N316">
        <f t="shared" si="39"/>
        <v>1.4142135623730949</v>
      </c>
      <c r="O316">
        <f>VLOOKUP(A316,site_data_desc!$A$2:$M$380,3,0)</f>
        <v>0</v>
      </c>
      <c r="P316">
        <f>VLOOKUP(A316,site_data_desc!$A$2:$M$380,4,0)</f>
        <v>1.12727</v>
      </c>
      <c r="Q316">
        <f>VLOOKUP(A316,site_data_desc!$A$2:$M$380,5,0)</f>
        <v>551.22198000000003</v>
      </c>
      <c r="R316">
        <f>VLOOKUP(A316,site_data_desc!$A$2:$M$380,6,0)</f>
        <v>283.70098999999999</v>
      </c>
      <c r="S316">
        <f>VLOOKUP(A316,site_data_desc!$A$2:$M$380,7,0)</f>
        <v>1</v>
      </c>
      <c r="T316">
        <f>VLOOKUP(A316,site_data_desc!$A$2:$M$380,8,0)</f>
        <v>3.5000000000000003E-2</v>
      </c>
      <c r="U316">
        <f>VLOOKUP(A316,site_data_desc!$A$2:$M$380,9,0)</f>
        <v>0.01</v>
      </c>
      <c r="V316">
        <f>VLOOKUP(A316,site_data_desc!$A$2:$M$380,10,0)</f>
        <v>1</v>
      </c>
      <c r="W316">
        <f>VLOOKUP(A316,site_data_desc!$A$2:$M$380,11,0)</f>
        <v>0</v>
      </c>
      <c r="X316">
        <f>VLOOKUP(A316,site_data_desc!$A$2:$M$380,12,0)</f>
        <v>0</v>
      </c>
      <c r="Y316">
        <f>VLOOKUP(A316,site_data_desc!$A$2:$M$380,13,0)</f>
        <v>0</v>
      </c>
    </row>
    <row r="317" spans="1:25" x14ac:dyDescent="0.3">
      <c r="A317" t="s">
        <v>315</v>
      </c>
      <c r="B317" s="1">
        <f>VLOOKUP(A317,welfare_data!$A$1:$C$379,2,0)</f>
        <v>2563798.0069129998</v>
      </c>
      <c r="C317" s="1">
        <f>VLOOKUP(A317,welfare_data!$A$1:$C$379,3,0)</f>
        <v>1630537.7561349999</v>
      </c>
      <c r="D317" t="s">
        <v>379</v>
      </c>
      <c r="E317">
        <v>12.728</v>
      </c>
      <c r="F317">
        <v>56.000999999999898</v>
      </c>
      <c r="G317" t="str">
        <f t="shared" si="34"/>
        <v>1,000,000 - 3,000,000</v>
      </c>
      <c r="H317" t="str">
        <f t="shared" si="35"/>
        <v>1,000,000 - 3,000,000</v>
      </c>
      <c r="I317">
        <f t="shared" si="36"/>
        <v>2</v>
      </c>
      <c r="J317">
        <f t="shared" si="37"/>
        <v>2</v>
      </c>
      <c r="K317">
        <f t="shared" si="40"/>
        <v>1.3160740129524926</v>
      </c>
      <c r="L317">
        <f t="shared" si="41"/>
        <v>1.4142135623730949</v>
      </c>
      <c r="M317">
        <f t="shared" si="38"/>
        <v>1.3160740129524926</v>
      </c>
      <c r="N317">
        <f t="shared" si="39"/>
        <v>1.4142135623730949</v>
      </c>
      <c r="O317">
        <f>VLOOKUP(A317,site_data_desc!$A$2:$M$380,3,0)</f>
        <v>1</v>
      </c>
      <c r="P317">
        <f>VLOOKUP(A317,site_data_desc!$A$2:$M$380,4,0)</f>
        <v>0.81115099999999996</v>
      </c>
      <c r="Q317">
        <f>VLOOKUP(A317,site_data_desc!$A$2:$M$380,5,0)</f>
        <v>881.42902000000004</v>
      </c>
      <c r="R317">
        <f>VLOOKUP(A317,site_data_desc!$A$2:$M$380,6,0)</f>
        <v>684.14697000000001</v>
      </c>
      <c r="S317">
        <f>VLOOKUP(A317,site_data_desc!$A$2:$M$380,7,0)</f>
        <v>1</v>
      </c>
      <c r="T317">
        <f>VLOOKUP(A317,site_data_desc!$A$2:$M$380,8,0)</f>
        <v>0.05</v>
      </c>
      <c r="U317">
        <f>VLOOKUP(A317,site_data_desc!$A$2:$M$380,9,0)</f>
        <v>0.05</v>
      </c>
      <c r="V317">
        <f>VLOOKUP(A317,site_data_desc!$A$2:$M$380,10,0)</f>
        <v>1</v>
      </c>
      <c r="W317">
        <f>VLOOKUP(A317,site_data_desc!$A$2:$M$380,11,0)</f>
        <v>0</v>
      </c>
      <c r="X317">
        <f>VLOOKUP(A317,site_data_desc!$A$2:$M$380,12,0)</f>
        <v>0</v>
      </c>
      <c r="Y317">
        <f>VLOOKUP(A317,site_data_desc!$A$2:$M$380,13,0)</f>
        <v>0</v>
      </c>
    </row>
    <row r="318" spans="1:25" x14ac:dyDescent="0.3">
      <c r="A318" t="s">
        <v>316</v>
      </c>
      <c r="B318" s="1">
        <f>VLOOKUP(A318,welfare_data!$A$1:$C$379,2,0)</f>
        <v>127770467.5247</v>
      </c>
      <c r="C318" s="1">
        <f>VLOOKUP(A318,welfare_data!$A$1:$C$379,3,0)</f>
        <v>169476002.13350001</v>
      </c>
      <c r="D318" t="s">
        <v>379</v>
      </c>
      <c r="E318">
        <v>12.683</v>
      </c>
      <c r="F318">
        <v>56.054000000000002</v>
      </c>
      <c r="G318" t="str">
        <f t="shared" si="34"/>
        <v>70,000,000 - 150,000,000</v>
      </c>
      <c r="H318" t="str">
        <f t="shared" si="35"/>
        <v>150,000,000 - 400,000,000</v>
      </c>
      <c r="I318">
        <f t="shared" si="36"/>
        <v>6</v>
      </c>
      <c r="J318">
        <f t="shared" si="37"/>
        <v>7</v>
      </c>
      <c r="K318">
        <f t="shared" si="40"/>
        <v>2.2795070569547784</v>
      </c>
      <c r="L318">
        <f t="shared" si="41"/>
        <v>2.8284271247461894</v>
      </c>
      <c r="M318">
        <f t="shared" si="38"/>
        <v>2.6150566286152079</v>
      </c>
      <c r="N318">
        <f t="shared" si="39"/>
        <v>3.3635856610148567</v>
      </c>
      <c r="O318">
        <f>VLOOKUP(A318,site_data_desc!$A$2:$M$380,3,0)</f>
        <v>0</v>
      </c>
      <c r="P318">
        <f>VLOOKUP(A318,site_data_desc!$A$2:$M$380,4,0)</f>
        <v>2.8283899000000003</v>
      </c>
      <c r="Q318">
        <f>VLOOKUP(A318,site_data_desc!$A$2:$M$380,5,0)</f>
        <v>1350.25</v>
      </c>
      <c r="R318">
        <f>VLOOKUP(A318,site_data_desc!$A$2:$M$380,6,0)</f>
        <v>671.25598000000002</v>
      </c>
      <c r="S318">
        <f>VLOOKUP(A318,site_data_desc!$A$2:$M$380,7,0)</f>
        <v>1</v>
      </c>
      <c r="T318">
        <f>VLOOKUP(A318,site_data_desc!$A$2:$M$380,8,0)</f>
        <v>0.05</v>
      </c>
      <c r="U318">
        <f>VLOOKUP(A318,site_data_desc!$A$2:$M$380,9,0)</f>
        <v>0.05</v>
      </c>
      <c r="V318">
        <f>VLOOKUP(A318,site_data_desc!$A$2:$M$380,10,0)</f>
        <v>1</v>
      </c>
      <c r="W318">
        <f>VLOOKUP(A318,site_data_desc!$A$2:$M$380,11,0)</f>
        <v>0</v>
      </c>
      <c r="X318">
        <f>VLOOKUP(A318,site_data_desc!$A$2:$M$380,12,0)</f>
        <v>0</v>
      </c>
      <c r="Y318">
        <f>VLOOKUP(A318,site_data_desc!$A$2:$M$380,13,0)</f>
        <v>0</v>
      </c>
    </row>
    <row r="319" spans="1:25" x14ac:dyDescent="0.3">
      <c r="A319" t="s">
        <v>317</v>
      </c>
      <c r="B319" s="1">
        <f>VLOOKUP(A319,welfare_data!$A$1:$C$379,2,0)</f>
        <v>6690525.4238240002</v>
      </c>
      <c r="C319" s="1">
        <f>VLOOKUP(A319,welfare_data!$A$1:$C$379,3,0)</f>
        <v>8762546.7448869999</v>
      </c>
      <c r="D319" t="s">
        <v>379</v>
      </c>
      <c r="E319">
        <v>12.553000000000001</v>
      </c>
      <c r="F319">
        <v>56.192999999999898</v>
      </c>
      <c r="G319" t="str">
        <f t="shared" si="34"/>
        <v>3,000,000 - 10,000,000</v>
      </c>
      <c r="H319" t="str">
        <f t="shared" si="35"/>
        <v>3,000,000 - 10,000,000</v>
      </c>
      <c r="I319">
        <f t="shared" si="36"/>
        <v>3</v>
      </c>
      <c r="J319">
        <f t="shared" si="37"/>
        <v>3</v>
      </c>
      <c r="K319">
        <f t="shared" si="40"/>
        <v>1.5098036484771051</v>
      </c>
      <c r="L319">
        <f t="shared" si="41"/>
        <v>1.6817928305074288</v>
      </c>
      <c r="M319">
        <f t="shared" si="38"/>
        <v>1.5098036484771051</v>
      </c>
      <c r="N319">
        <f t="shared" si="39"/>
        <v>1.6817928305074288</v>
      </c>
      <c r="O319">
        <f>VLOOKUP(A319,site_data_desc!$A$2:$M$380,3,0)</f>
        <v>0</v>
      </c>
      <c r="P319">
        <f>VLOOKUP(A319,site_data_desc!$A$2:$M$380,4,0)</f>
        <v>0.42483899000000003</v>
      </c>
      <c r="Q319">
        <f>VLOOKUP(A319,site_data_desc!$A$2:$M$380,5,0)</f>
        <v>230.30600000000001</v>
      </c>
      <c r="R319">
        <f>VLOOKUP(A319,site_data_desc!$A$2:$M$380,6,0)</f>
        <v>145.55499</v>
      </c>
      <c r="S319">
        <f>VLOOKUP(A319,site_data_desc!$A$2:$M$380,7,0)</f>
        <v>1</v>
      </c>
      <c r="T319">
        <f>VLOOKUP(A319,site_data_desc!$A$2:$M$380,8,0)</f>
        <v>2.6670000000000003E-2</v>
      </c>
      <c r="U319">
        <f>VLOOKUP(A319,site_data_desc!$A$2:$M$380,9,0)</f>
        <v>0.01</v>
      </c>
      <c r="V319">
        <f>VLOOKUP(A319,site_data_desc!$A$2:$M$380,10,0)</f>
        <v>1</v>
      </c>
      <c r="W319">
        <f>VLOOKUP(A319,site_data_desc!$A$2:$M$380,11,0)</f>
        <v>0</v>
      </c>
      <c r="X319">
        <f>VLOOKUP(A319,site_data_desc!$A$2:$M$380,12,0)</f>
        <v>0</v>
      </c>
      <c r="Y319">
        <f>VLOOKUP(A319,site_data_desc!$A$2:$M$380,13,0)</f>
        <v>0</v>
      </c>
    </row>
    <row r="320" spans="1:25" x14ac:dyDescent="0.3">
      <c r="A320" t="s">
        <v>318</v>
      </c>
      <c r="B320" s="1">
        <f>VLOOKUP(A320,welfare_data!$A$1:$C$379,2,0)</f>
        <v>195030.60150759999</v>
      </c>
      <c r="C320" s="1">
        <f>VLOOKUP(A320,welfare_data!$A$1:$C$379,3,0)</f>
        <v>258597.8707917</v>
      </c>
      <c r="D320" t="s">
        <v>379</v>
      </c>
      <c r="E320">
        <v>13.9469999999999</v>
      </c>
      <c r="F320">
        <v>55.43</v>
      </c>
      <c r="G320" t="str">
        <f t="shared" si="34"/>
        <v>&lt; 1 million</v>
      </c>
      <c r="H320" t="str">
        <f t="shared" si="35"/>
        <v>&lt; 1 million</v>
      </c>
      <c r="I320">
        <f t="shared" si="36"/>
        <v>1</v>
      </c>
      <c r="J320">
        <f t="shared" si="37"/>
        <v>1</v>
      </c>
      <c r="K320">
        <f t="shared" si="40"/>
        <v>1.1472026904398771</v>
      </c>
      <c r="L320">
        <f t="shared" si="41"/>
        <v>1.189207115002721</v>
      </c>
      <c r="M320">
        <f t="shared" si="38"/>
        <v>1.1472026904398771</v>
      </c>
      <c r="N320">
        <f t="shared" si="39"/>
        <v>1.189207115002721</v>
      </c>
      <c r="O320">
        <f>VLOOKUP(A320,site_data_desc!$A$2:$M$380,3,0)</f>
        <v>0</v>
      </c>
      <c r="P320">
        <f>VLOOKUP(A320,site_data_desc!$A$2:$M$380,4,0)</f>
        <v>6.5994797000000008E-2</v>
      </c>
      <c r="Q320">
        <f>VLOOKUP(A320,site_data_desc!$A$2:$M$380,5,0)</f>
        <v>69.292800999999997</v>
      </c>
      <c r="R320">
        <f>VLOOKUP(A320,site_data_desc!$A$2:$M$380,6,0)</f>
        <v>98.999297999999996</v>
      </c>
      <c r="S320">
        <f>VLOOKUP(A320,site_data_desc!$A$2:$M$380,7,0)</f>
        <v>1</v>
      </c>
      <c r="T320">
        <f>VLOOKUP(A320,site_data_desc!$A$2:$M$380,8,0)</f>
        <v>0.05</v>
      </c>
      <c r="U320">
        <f>VLOOKUP(A320,site_data_desc!$A$2:$M$380,9,0)</f>
        <v>0.05</v>
      </c>
      <c r="V320">
        <f>VLOOKUP(A320,site_data_desc!$A$2:$M$380,10,0)</f>
        <v>1</v>
      </c>
      <c r="W320">
        <f>VLOOKUP(A320,site_data_desc!$A$2:$M$380,11,0)</f>
        <v>0</v>
      </c>
      <c r="X320">
        <f>VLOOKUP(A320,site_data_desc!$A$2:$M$380,12,0)</f>
        <v>0</v>
      </c>
      <c r="Y320">
        <f>VLOOKUP(A320,site_data_desc!$A$2:$M$380,13,0)</f>
        <v>0</v>
      </c>
    </row>
    <row r="321" spans="1:25" x14ac:dyDescent="0.3">
      <c r="A321" t="s">
        <v>319</v>
      </c>
      <c r="B321" s="1">
        <f>VLOOKUP(A321,welfare_data!$A$1:$C$379,2,0)</f>
        <v>1062933.7145430001</v>
      </c>
      <c r="C321" s="1">
        <f>VLOOKUP(A321,welfare_data!$A$1:$C$379,3,0)</f>
        <v>1439700.4331360001</v>
      </c>
      <c r="D321" t="s">
        <v>379</v>
      </c>
      <c r="E321">
        <v>13.21</v>
      </c>
      <c r="F321">
        <v>55.362000000000002</v>
      </c>
      <c r="G321" t="str">
        <f t="shared" si="34"/>
        <v>1,000,000 - 3,000,000</v>
      </c>
      <c r="H321" t="str">
        <f t="shared" si="35"/>
        <v>1,000,000 - 3,000,000</v>
      </c>
      <c r="I321">
        <f t="shared" si="36"/>
        <v>2</v>
      </c>
      <c r="J321">
        <f t="shared" si="37"/>
        <v>2</v>
      </c>
      <c r="K321">
        <f t="shared" si="40"/>
        <v>1.3160740129524926</v>
      </c>
      <c r="L321">
        <f t="shared" si="41"/>
        <v>1.4142135623730949</v>
      </c>
      <c r="M321">
        <f t="shared" si="38"/>
        <v>1.3160740129524926</v>
      </c>
      <c r="N321">
        <f t="shared" si="39"/>
        <v>1.4142135623730949</v>
      </c>
      <c r="O321">
        <f>VLOOKUP(A321,site_data_desc!$A$2:$M$380,3,0)</f>
        <v>0</v>
      </c>
      <c r="P321">
        <f>VLOOKUP(A321,site_data_desc!$A$2:$M$380,4,0)</f>
        <v>0.44926001000000004</v>
      </c>
      <c r="Q321">
        <f>VLOOKUP(A321,site_data_desc!$A$2:$M$380,5,0)</f>
        <v>316.36401000000001</v>
      </c>
      <c r="R321">
        <f>VLOOKUP(A321,site_data_desc!$A$2:$M$380,6,0)</f>
        <v>159.339</v>
      </c>
      <c r="S321">
        <f>VLOOKUP(A321,site_data_desc!$A$2:$M$380,7,0)</f>
        <v>3</v>
      </c>
      <c r="T321">
        <f>VLOOKUP(A321,site_data_desc!$A$2:$M$380,8,0)</f>
        <v>0.36470999999999998</v>
      </c>
      <c r="U321">
        <f>VLOOKUP(A321,site_data_desc!$A$2:$M$380,9,0)</f>
        <v>0.34814000000000001</v>
      </c>
      <c r="V321">
        <f>VLOOKUP(A321,site_data_desc!$A$2:$M$380,10,0)</f>
        <v>0</v>
      </c>
      <c r="W321">
        <f>VLOOKUP(A321,site_data_desc!$A$2:$M$380,11,0)</f>
        <v>0</v>
      </c>
      <c r="X321">
        <f>VLOOKUP(A321,site_data_desc!$A$2:$M$380,12,0)</f>
        <v>1</v>
      </c>
      <c r="Y321">
        <f>VLOOKUP(A321,site_data_desc!$A$2:$M$380,13,0)</f>
        <v>0</v>
      </c>
    </row>
    <row r="322" spans="1:25" x14ac:dyDescent="0.3">
      <c r="A322" t="s">
        <v>320</v>
      </c>
      <c r="B322" s="1">
        <f>VLOOKUP(A322,welfare_data!$A$1:$C$379,2,0)</f>
        <v>1986985.889983</v>
      </c>
      <c r="C322" s="1">
        <f>VLOOKUP(A322,welfare_data!$A$1:$C$379,3,0)</f>
        <v>2685162.6757749999</v>
      </c>
      <c r="D322" t="s">
        <v>379</v>
      </c>
      <c r="E322">
        <v>13.39</v>
      </c>
      <c r="F322">
        <v>55.35</v>
      </c>
      <c r="G322" t="str">
        <f t="shared" si="34"/>
        <v>1,000,000 - 3,000,000</v>
      </c>
      <c r="H322" t="str">
        <f t="shared" si="35"/>
        <v>1,000,000 - 3,000,000</v>
      </c>
      <c r="I322">
        <f t="shared" si="36"/>
        <v>2</v>
      </c>
      <c r="J322">
        <f t="shared" si="37"/>
        <v>2</v>
      </c>
      <c r="K322">
        <f t="shared" si="40"/>
        <v>1.3160740129524926</v>
      </c>
      <c r="L322">
        <f t="shared" si="41"/>
        <v>1.4142135623730949</v>
      </c>
      <c r="M322">
        <f t="shared" si="38"/>
        <v>1.3160740129524926</v>
      </c>
      <c r="N322">
        <f t="shared" si="39"/>
        <v>1.4142135623730949</v>
      </c>
      <c r="O322">
        <f>VLOOKUP(A322,site_data_desc!$A$2:$M$380,3,0)</f>
        <v>0</v>
      </c>
      <c r="P322">
        <f>VLOOKUP(A322,site_data_desc!$A$2:$M$380,4,0)</f>
        <v>0.14036301000000001</v>
      </c>
      <c r="Q322">
        <f>VLOOKUP(A322,site_data_desc!$A$2:$M$380,5,0)</f>
        <v>98.923896999999997</v>
      </c>
      <c r="R322">
        <f>VLOOKUP(A322,site_data_desc!$A$2:$M$380,6,0)</f>
        <v>77.778998999999999</v>
      </c>
      <c r="S322">
        <f>VLOOKUP(A322,site_data_desc!$A$2:$M$380,7,0)</f>
        <v>2</v>
      </c>
      <c r="T322">
        <f>VLOOKUP(A322,site_data_desc!$A$2:$M$380,8,0)</f>
        <v>0.17727999999999999</v>
      </c>
      <c r="U322">
        <f>VLOOKUP(A322,site_data_desc!$A$2:$M$380,9,0)</f>
        <v>0.21514</v>
      </c>
      <c r="V322">
        <f>VLOOKUP(A322,site_data_desc!$A$2:$M$380,10,0)</f>
        <v>0</v>
      </c>
      <c r="W322">
        <f>VLOOKUP(A322,site_data_desc!$A$2:$M$380,11,0)</f>
        <v>1</v>
      </c>
      <c r="X322">
        <f>VLOOKUP(A322,site_data_desc!$A$2:$M$380,12,0)</f>
        <v>0</v>
      </c>
      <c r="Y322">
        <f>VLOOKUP(A322,site_data_desc!$A$2:$M$380,13,0)</f>
        <v>0</v>
      </c>
    </row>
    <row r="323" spans="1:25" x14ac:dyDescent="0.3">
      <c r="A323" t="s">
        <v>321</v>
      </c>
      <c r="B323" s="1">
        <f>VLOOKUP(A323,welfare_data!$A$1:$C$379,2,0)</f>
        <v>18665458.726539999</v>
      </c>
      <c r="C323" s="1">
        <f>VLOOKUP(A323,welfare_data!$A$1:$C$379,3,0)</f>
        <v>24119092.651829999</v>
      </c>
      <c r="D323" t="s">
        <v>379</v>
      </c>
      <c r="E323">
        <v>14.32</v>
      </c>
      <c r="F323">
        <v>55.936999999999898</v>
      </c>
      <c r="G323" t="str">
        <f t="shared" ref="G323:G371" si="42">IF(B323&lt;=1000000,"&lt; 1 million",IF(B323&lt;=3000000,"1,000,000 - 3,000,000",IF(B323&lt;=10000000,"3,000,000 - 10,000,000",IF(B323&lt;=30000000,"10,000,000 - 30,000,000",IF(B323&lt;=70000000,"30,000,000 - 70,000,000",IF(B323&lt;=150000000,"70,000,000 - 150,000,000",IF(B323&lt;=400000000,"150,000,000 - 400,000,000","&gt; 400 million")))))))</f>
        <v>10,000,000 - 30,000,000</v>
      </c>
      <c r="H323" t="str">
        <f t="shared" ref="H323:H371" si="43">IF(C323&lt;=1000000,"&lt; 1 million",IF(C323&lt;=3000000,"1,000,000 - 3,000,000",IF(C323&lt;=10000000,"3,000,000 - 10,000,000",IF(C323&lt;=30000000,"10,000,000 - 30,000,000",IF(C323&lt;=70000000,"30,000,000 - 70,000,000",IF(C323&lt;=150000000,"70,000,000 - 150,000,000",IF(C323&lt;=400000000,"150,000,000 - 400,000,000","&gt; 400 million")))))))</f>
        <v>10,000,000 - 30,000,000</v>
      </c>
      <c r="I323">
        <f t="shared" ref="I323:I371" si="44">IF(B323&lt;=1000000,1,IF(B323&lt;=3000000,2,IF(B323&lt;=10000000,3,IF(B323&lt;=30000000,4,IF(B323&lt;=70000000,5,IF(B323&lt;=150000000,6,IF(B323&lt;=400000000,7,8)))))))</f>
        <v>4</v>
      </c>
      <c r="J323">
        <f t="shared" ref="J323:J371" si="45">IF(C323&lt;=1000000,1,IF(C323&lt;=3000000,2,IF(C323&lt;=10000000,3,IF(C323&lt;=30000000,4,IF(C323&lt;=70000000,5,IF(C323&lt;=150000000,6,IF(C323&lt;=400000000,7,8)))))))</f>
        <v>4</v>
      </c>
      <c r="K323">
        <f t="shared" si="40"/>
        <v>1.7320508075688776</v>
      </c>
      <c r="L323">
        <f t="shared" si="41"/>
        <v>1.9999999999999996</v>
      </c>
      <c r="M323">
        <f t="shared" ref="M323:M371" si="46">(3^(1/8))^J323</f>
        <v>1.7320508075688776</v>
      </c>
      <c r="N323">
        <f t="shared" ref="N323:N371" si="47">(4^(1/8))^J323</f>
        <v>1.9999999999999996</v>
      </c>
      <c r="O323">
        <f>VLOOKUP(A323,site_data_desc!$A$2:$M$380,3,0)</f>
        <v>0</v>
      </c>
      <c r="P323">
        <f>VLOOKUP(A323,site_data_desc!$A$2:$M$380,4,0)</f>
        <v>0.40550299000000001</v>
      </c>
      <c r="Q323">
        <f>VLOOKUP(A323,site_data_desc!$A$2:$M$380,5,0)</f>
        <v>160.589</v>
      </c>
      <c r="R323">
        <f>VLOOKUP(A323,site_data_desc!$A$2:$M$380,6,0)</f>
        <v>93.146895999999998</v>
      </c>
      <c r="S323">
        <f>VLOOKUP(A323,site_data_desc!$A$2:$M$380,7,0)</f>
        <v>1</v>
      </c>
      <c r="T323">
        <f>VLOOKUP(A323,site_data_desc!$A$2:$M$380,8,0)</f>
        <v>1.5179999999999999E-2</v>
      </c>
      <c r="U323">
        <f>VLOOKUP(A323,site_data_desc!$A$2:$M$380,9,0)</f>
        <v>1.3630000000000001E-2</v>
      </c>
      <c r="V323">
        <f>VLOOKUP(A323,site_data_desc!$A$2:$M$380,10,0)</f>
        <v>1</v>
      </c>
      <c r="W323">
        <f>VLOOKUP(A323,site_data_desc!$A$2:$M$380,11,0)</f>
        <v>0</v>
      </c>
      <c r="X323">
        <f>VLOOKUP(A323,site_data_desc!$A$2:$M$380,12,0)</f>
        <v>0</v>
      </c>
      <c r="Y323">
        <f>VLOOKUP(A323,site_data_desc!$A$2:$M$380,13,0)</f>
        <v>0</v>
      </c>
    </row>
    <row r="324" spans="1:25" x14ac:dyDescent="0.3">
      <c r="A324" t="s">
        <v>322</v>
      </c>
      <c r="B324" s="1">
        <f>VLOOKUP(A324,welfare_data!$A$1:$C$379,2,0)</f>
        <v>16013913.962859999</v>
      </c>
      <c r="C324" s="1">
        <f>VLOOKUP(A324,welfare_data!$A$1:$C$379,3,0)</f>
        <v>20700458.03889</v>
      </c>
      <c r="D324" t="s">
        <v>379</v>
      </c>
      <c r="E324">
        <v>14.32</v>
      </c>
      <c r="F324">
        <v>55.918999999999897</v>
      </c>
      <c r="G324" t="str">
        <f t="shared" si="42"/>
        <v>10,000,000 - 30,000,000</v>
      </c>
      <c r="H324" t="str">
        <f t="shared" si="43"/>
        <v>10,000,000 - 30,000,000</v>
      </c>
      <c r="I324">
        <f t="shared" si="44"/>
        <v>4</v>
      </c>
      <c r="J324">
        <f t="shared" si="45"/>
        <v>4</v>
      </c>
      <c r="K324">
        <f t="shared" si="40"/>
        <v>1.7320508075688776</v>
      </c>
      <c r="L324">
        <f t="shared" si="41"/>
        <v>1.9999999999999996</v>
      </c>
      <c r="M324">
        <f t="shared" si="46"/>
        <v>1.7320508075688776</v>
      </c>
      <c r="N324">
        <f t="shared" si="47"/>
        <v>1.9999999999999996</v>
      </c>
      <c r="O324">
        <f>VLOOKUP(A324,site_data_desc!$A$2:$M$380,3,0)</f>
        <v>0</v>
      </c>
      <c r="P324">
        <f>VLOOKUP(A324,site_data_desc!$A$2:$M$380,4,0)</f>
        <v>0.46696799</v>
      </c>
      <c r="Q324">
        <f>VLOOKUP(A324,site_data_desc!$A$2:$M$380,5,0)</f>
        <v>196.38</v>
      </c>
      <c r="R324">
        <f>VLOOKUP(A324,site_data_desc!$A$2:$M$380,6,0)</f>
        <v>100.236</v>
      </c>
      <c r="S324">
        <f>VLOOKUP(A324,site_data_desc!$A$2:$M$380,7,0)</f>
        <v>1</v>
      </c>
      <c r="T324">
        <f>VLOOKUP(A324,site_data_desc!$A$2:$M$380,8,0)</f>
        <v>5.1999999999999998E-2</v>
      </c>
      <c r="U324">
        <f>VLOOKUP(A324,site_data_desc!$A$2:$M$380,9,0)</f>
        <v>0.01</v>
      </c>
      <c r="V324">
        <f>VLOOKUP(A324,site_data_desc!$A$2:$M$380,10,0)</f>
        <v>1</v>
      </c>
      <c r="W324">
        <f>VLOOKUP(A324,site_data_desc!$A$2:$M$380,11,0)</f>
        <v>0</v>
      </c>
      <c r="X324">
        <f>VLOOKUP(A324,site_data_desc!$A$2:$M$380,12,0)</f>
        <v>0</v>
      </c>
      <c r="Y324">
        <f>VLOOKUP(A324,site_data_desc!$A$2:$M$380,13,0)</f>
        <v>0</v>
      </c>
    </row>
    <row r="325" spans="1:25" x14ac:dyDescent="0.3">
      <c r="A325" t="s">
        <v>323</v>
      </c>
      <c r="B325" s="1">
        <f>VLOOKUP(A325,welfare_data!$A$1:$C$379,2,0)</f>
        <v>3139477.4619189999</v>
      </c>
      <c r="C325" s="1">
        <f>VLOOKUP(A325,welfare_data!$A$1:$C$379,3,0)</f>
        <v>4065775.39224</v>
      </c>
      <c r="D325" t="s">
        <v>379</v>
      </c>
      <c r="E325">
        <v>14.26</v>
      </c>
      <c r="F325">
        <v>55.886000000000003</v>
      </c>
      <c r="G325" t="str">
        <f t="shared" si="42"/>
        <v>3,000,000 - 10,000,000</v>
      </c>
      <c r="H325" t="str">
        <f t="shared" si="43"/>
        <v>3,000,000 - 10,000,000</v>
      </c>
      <c r="I325">
        <f t="shared" si="44"/>
        <v>3</v>
      </c>
      <c r="J325">
        <f t="shared" si="45"/>
        <v>3</v>
      </c>
      <c r="K325">
        <f t="shared" si="40"/>
        <v>1.5098036484771051</v>
      </c>
      <c r="L325">
        <f t="shared" si="41"/>
        <v>1.6817928305074288</v>
      </c>
      <c r="M325">
        <f t="shared" si="46"/>
        <v>1.5098036484771051</v>
      </c>
      <c r="N325">
        <f t="shared" si="47"/>
        <v>1.6817928305074288</v>
      </c>
      <c r="O325">
        <f>VLOOKUP(A325,site_data_desc!$A$2:$M$380,3,0)</f>
        <v>0</v>
      </c>
      <c r="P325">
        <f>VLOOKUP(A325,site_data_desc!$A$2:$M$380,4,0)</f>
        <v>0.15564500000000001</v>
      </c>
      <c r="Q325">
        <f>VLOOKUP(A325,site_data_desc!$A$2:$M$380,5,0)</f>
        <v>168.29300000000001</v>
      </c>
      <c r="R325">
        <f>VLOOKUP(A325,site_data_desc!$A$2:$M$380,6,0)</f>
        <v>100.97499999999999</v>
      </c>
      <c r="S325">
        <f>VLOOKUP(A325,site_data_desc!$A$2:$M$380,7,0)</f>
        <v>1</v>
      </c>
      <c r="T325">
        <f>VLOOKUP(A325,site_data_desc!$A$2:$M$380,8,0)</f>
        <v>0.01</v>
      </c>
      <c r="U325">
        <f>VLOOKUP(A325,site_data_desc!$A$2:$M$380,9,0)</f>
        <v>0.03</v>
      </c>
      <c r="V325">
        <f>VLOOKUP(A325,site_data_desc!$A$2:$M$380,10,0)</f>
        <v>1</v>
      </c>
      <c r="W325">
        <f>VLOOKUP(A325,site_data_desc!$A$2:$M$380,11,0)</f>
        <v>0</v>
      </c>
      <c r="X325">
        <f>VLOOKUP(A325,site_data_desc!$A$2:$M$380,12,0)</f>
        <v>0</v>
      </c>
      <c r="Y325">
        <f>VLOOKUP(A325,site_data_desc!$A$2:$M$380,13,0)</f>
        <v>0</v>
      </c>
    </row>
    <row r="326" spans="1:25" x14ac:dyDescent="0.3">
      <c r="A326" t="s">
        <v>324</v>
      </c>
      <c r="B326" s="1">
        <f>VLOOKUP(A326,welfare_data!$A$1:$C$379,2,0)</f>
        <v>11113813.601570001</v>
      </c>
      <c r="C326" s="1">
        <f>VLOOKUP(A326,welfare_data!$A$1:$C$379,3,0)</f>
        <v>14517311.88652</v>
      </c>
      <c r="D326" t="s">
        <v>379</v>
      </c>
      <c r="E326">
        <v>14.347</v>
      </c>
      <c r="F326">
        <v>55.563000000000002</v>
      </c>
      <c r="G326" t="str">
        <f t="shared" si="42"/>
        <v>10,000,000 - 30,000,000</v>
      </c>
      <c r="H326" t="str">
        <f t="shared" si="43"/>
        <v>10,000,000 - 30,000,000</v>
      </c>
      <c r="I326">
        <f t="shared" si="44"/>
        <v>4</v>
      </c>
      <c r="J326">
        <f t="shared" si="45"/>
        <v>4</v>
      </c>
      <c r="K326">
        <f t="shared" si="40"/>
        <v>1.7320508075688776</v>
      </c>
      <c r="L326">
        <f t="shared" si="41"/>
        <v>1.9999999999999996</v>
      </c>
      <c r="M326">
        <f t="shared" si="46"/>
        <v>1.7320508075688776</v>
      </c>
      <c r="N326">
        <f t="shared" si="47"/>
        <v>1.9999999999999996</v>
      </c>
      <c r="O326">
        <f>VLOOKUP(A326,site_data_desc!$A$2:$M$380,3,0)</f>
        <v>0</v>
      </c>
      <c r="P326">
        <f>VLOOKUP(A326,site_data_desc!$A$2:$M$380,4,0)</f>
        <v>0.25545798999999997</v>
      </c>
      <c r="Q326">
        <f>VLOOKUP(A326,site_data_desc!$A$2:$M$380,5,0)</f>
        <v>110.876</v>
      </c>
      <c r="R326">
        <f>VLOOKUP(A326,site_data_desc!$A$2:$M$380,6,0)</f>
        <v>71.322699999999998</v>
      </c>
      <c r="S326">
        <f>VLOOKUP(A326,site_data_desc!$A$2:$M$380,7,0)</f>
        <v>1</v>
      </c>
      <c r="T326">
        <f>VLOOKUP(A326,site_data_desc!$A$2:$M$380,8,0)</f>
        <v>0.05</v>
      </c>
      <c r="U326">
        <f>VLOOKUP(A326,site_data_desc!$A$2:$M$380,9,0)</f>
        <v>0.05</v>
      </c>
      <c r="V326">
        <f>VLOOKUP(A326,site_data_desc!$A$2:$M$380,10,0)</f>
        <v>1</v>
      </c>
      <c r="W326">
        <f>VLOOKUP(A326,site_data_desc!$A$2:$M$380,11,0)</f>
        <v>0</v>
      </c>
      <c r="X326">
        <f>VLOOKUP(A326,site_data_desc!$A$2:$M$380,12,0)</f>
        <v>0</v>
      </c>
      <c r="Y326">
        <f>VLOOKUP(A326,site_data_desc!$A$2:$M$380,13,0)</f>
        <v>0</v>
      </c>
    </row>
    <row r="327" spans="1:25" x14ac:dyDescent="0.3">
      <c r="A327" t="s">
        <v>325</v>
      </c>
      <c r="B327" s="1">
        <f>VLOOKUP(A327,welfare_data!$A$1:$C$379,2,0)</f>
        <v>1935291.147324</v>
      </c>
      <c r="C327" s="1">
        <f>VLOOKUP(A327,welfare_data!$A$1:$C$379,3,0)</f>
        <v>2525668.0801809998</v>
      </c>
      <c r="D327" t="s">
        <v>379</v>
      </c>
      <c r="E327">
        <v>14.278</v>
      </c>
      <c r="F327">
        <v>55.642000000000003</v>
      </c>
      <c r="G327" t="str">
        <f t="shared" si="42"/>
        <v>1,000,000 - 3,000,000</v>
      </c>
      <c r="H327" t="str">
        <f t="shared" si="43"/>
        <v>1,000,000 - 3,000,000</v>
      </c>
      <c r="I327">
        <f t="shared" si="44"/>
        <v>2</v>
      </c>
      <c r="J327">
        <f t="shared" si="45"/>
        <v>2</v>
      </c>
      <c r="K327">
        <f t="shared" si="40"/>
        <v>1.3160740129524926</v>
      </c>
      <c r="L327">
        <f t="shared" si="41"/>
        <v>1.4142135623730949</v>
      </c>
      <c r="M327">
        <f t="shared" si="46"/>
        <v>1.3160740129524926</v>
      </c>
      <c r="N327">
        <f t="shared" si="47"/>
        <v>1.4142135623730949</v>
      </c>
      <c r="O327">
        <f>VLOOKUP(A327,site_data_desc!$A$2:$M$380,3,0)</f>
        <v>0</v>
      </c>
      <c r="P327">
        <f>VLOOKUP(A327,site_data_desc!$A$2:$M$380,4,0)</f>
        <v>1.7476500000000002E-2</v>
      </c>
      <c r="Q327">
        <f>VLOOKUP(A327,site_data_desc!$A$2:$M$380,5,0)</f>
        <v>33.027199000000003</v>
      </c>
      <c r="R327">
        <f>VLOOKUP(A327,site_data_desc!$A$2:$M$380,6,0)</f>
        <v>41.089297999999999</v>
      </c>
      <c r="S327">
        <f>VLOOKUP(A327,site_data_desc!$A$2:$M$380,7,0)</f>
        <v>1</v>
      </c>
      <c r="T327">
        <f>VLOOKUP(A327,site_data_desc!$A$2:$M$380,8,0)</f>
        <v>0.05</v>
      </c>
      <c r="U327">
        <f>VLOOKUP(A327,site_data_desc!$A$2:$M$380,9,0)</f>
        <v>0.05</v>
      </c>
      <c r="V327">
        <f>VLOOKUP(A327,site_data_desc!$A$2:$M$380,10,0)</f>
        <v>1</v>
      </c>
      <c r="W327">
        <f>VLOOKUP(A327,site_data_desc!$A$2:$M$380,11,0)</f>
        <v>0</v>
      </c>
      <c r="X327">
        <f>VLOOKUP(A327,site_data_desc!$A$2:$M$380,12,0)</f>
        <v>0</v>
      </c>
      <c r="Y327">
        <f>VLOOKUP(A327,site_data_desc!$A$2:$M$380,13,0)</f>
        <v>0</v>
      </c>
    </row>
    <row r="328" spans="1:25" x14ac:dyDescent="0.3">
      <c r="A328" t="s">
        <v>326</v>
      </c>
      <c r="B328" s="1">
        <f>VLOOKUP(A328,welfare_data!$A$1:$C$379,2,0)</f>
        <v>5190135.6353230001</v>
      </c>
      <c r="C328" s="1">
        <f>VLOOKUP(A328,welfare_data!$A$1:$C$379,3,0)</f>
        <v>6780343.0707759997</v>
      </c>
      <c r="D328" t="s">
        <v>379</v>
      </c>
      <c r="E328">
        <v>12.83</v>
      </c>
      <c r="F328">
        <v>56.256</v>
      </c>
      <c r="G328" t="str">
        <f t="shared" si="42"/>
        <v>3,000,000 - 10,000,000</v>
      </c>
      <c r="H328" t="str">
        <f t="shared" si="43"/>
        <v>3,000,000 - 10,000,000</v>
      </c>
      <c r="I328">
        <f t="shared" si="44"/>
        <v>3</v>
      </c>
      <c r="J328">
        <f t="shared" si="45"/>
        <v>3</v>
      </c>
      <c r="K328">
        <f t="shared" si="40"/>
        <v>1.5098036484771051</v>
      </c>
      <c r="L328">
        <f t="shared" si="41"/>
        <v>1.6817928305074288</v>
      </c>
      <c r="M328">
        <f t="shared" si="46"/>
        <v>1.5098036484771051</v>
      </c>
      <c r="N328">
        <f t="shared" si="47"/>
        <v>1.6817928305074288</v>
      </c>
      <c r="O328">
        <f>VLOOKUP(A328,site_data_desc!$A$2:$M$380,3,0)</f>
        <v>0</v>
      </c>
      <c r="P328">
        <f>VLOOKUP(A328,site_data_desc!$A$2:$M$380,4,0)</f>
        <v>0.48104001000000002</v>
      </c>
      <c r="Q328">
        <f>VLOOKUP(A328,site_data_desc!$A$2:$M$380,5,0)</f>
        <v>246.29499999999999</v>
      </c>
      <c r="R328">
        <f>VLOOKUP(A328,site_data_desc!$A$2:$M$380,6,0)</f>
        <v>148.59</v>
      </c>
      <c r="S328">
        <f>VLOOKUP(A328,site_data_desc!$A$2:$M$380,7,0)</f>
        <v>1</v>
      </c>
      <c r="T328">
        <f>VLOOKUP(A328,site_data_desc!$A$2:$M$380,8,0)</f>
        <v>7.4999999999999997E-2</v>
      </c>
      <c r="U328">
        <f>VLOOKUP(A328,site_data_desc!$A$2:$M$380,9,0)</f>
        <v>5.4280000000000002E-2</v>
      </c>
      <c r="V328">
        <f>VLOOKUP(A328,site_data_desc!$A$2:$M$380,10,0)</f>
        <v>1</v>
      </c>
      <c r="W328">
        <f>VLOOKUP(A328,site_data_desc!$A$2:$M$380,11,0)</f>
        <v>0</v>
      </c>
      <c r="X328">
        <f>VLOOKUP(A328,site_data_desc!$A$2:$M$380,12,0)</f>
        <v>0</v>
      </c>
      <c r="Y328">
        <f>VLOOKUP(A328,site_data_desc!$A$2:$M$380,13,0)</f>
        <v>0</v>
      </c>
    </row>
    <row r="329" spans="1:25" x14ac:dyDescent="0.3">
      <c r="A329" t="s">
        <v>327</v>
      </c>
      <c r="B329" s="1">
        <f>VLOOKUP(A329,welfare_data!$A$1:$C$379,2,0)</f>
        <v>4397445.5889769997</v>
      </c>
      <c r="C329" s="1">
        <f>VLOOKUP(A329,welfare_data!$A$1:$C$379,3,0)</f>
        <v>5735342.954771</v>
      </c>
      <c r="D329" t="s">
        <v>379</v>
      </c>
      <c r="E329">
        <v>12.762</v>
      </c>
      <c r="F329">
        <v>56.31</v>
      </c>
      <c r="G329" t="str">
        <f t="shared" si="42"/>
        <v>3,000,000 - 10,000,000</v>
      </c>
      <c r="H329" t="str">
        <f t="shared" si="43"/>
        <v>3,000,000 - 10,000,000</v>
      </c>
      <c r="I329">
        <f t="shared" si="44"/>
        <v>3</v>
      </c>
      <c r="J329">
        <f t="shared" si="45"/>
        <v>3</v>
      </c>
      <c r="K329">
        <f t="shared" si="40"/>
        <v>1.5098036484771051</v>
      </c>
      <c r="L329">
        <f t="shared" si="41"/>
        <v>1.6817928305074288</v>
      </c>
      <c r="M329">
        <f t="shared" si="46"/>
        <v>1.5098036484771051</v>
      </c>
      <c r="N329">
        <f t="shared" si="47"/>
        <v>1.6817928305074288</v>
      </c>
      <c r="O329">
        <f>VLOOKUP(A329,site_data_desc!$A$2:$M$380,3,0)</f>
        <v>0</v>
      </c>
      <c r="P329">
        <f>VLOOKUP(A329,site_data_desc!$A$2:$M$380,4,0)</f>
        <v>0.28421798999999998</v>
      </c>
      <c r="Q329">
        <f>VLOOKUP(A329,site_data_desc!$A$2:$M$380,5,0)</f>
        <v>151.797</v>
      </c>
      <c r="R329">
        <f>VLOOKUP(A329,site_data_desc!$A$2:$M$380,6,0)</f>
        <v>145.75998999999999</v>
      </c>
      <c r="S329">
        <f>VLOOKUP(A329,site_data_desc!$A$2:$M$380,7,0)</f>
        <v>1</v>
      </c>
      <c r="T329">
        <f>VLOOKUP(A329,site_data_desc!$A$2:$M$380,8,0)</f>
        <v>6.6670000000000007E-2</v>
      </c>
      <c r="U329">
        <f>VLOOKUP(A329,site_data_desc!$A$2:$M$380,9,0)</f>
        <v>5.5E-2</v>
      </c>
      <c r="V329">
        <f>VLOOKUP(A329,site_data_desc!$A$2:$M$380,10,0)</f>
        <v>1</v>
      </c>
      <c r="W329">
        <f>VLOOKUP(A329,site_data_desc!$A$2:$M$380,11,0)</f>
        <v>0</v>
      </c>
      <c r="X329">
        <f>VLOOKUP(A329,site_data_desc!$A$2:$M$380,12,0)</f>
        <v>0</v>
      </c>
      <c r="Y329">
        <f>VLOOKUP(A329,site_data_desc!$A$2:$M$380,13,0)</f>
        <v>0</v>
      </c>
    </row>
    <row r="330" spans="1:25" x14ac:dyDescent="0.3">
      <c r="A330" t="s">
        <v>328</v>
      </c>
      <c r="B330" s="1">
        <f>VLOOKUP(A330,welfare_data!$A$1:$C$379,2,0)</f>
        <v>39599103.649159998</v>
      </c>
      <c r="C330" s="1">
        <f>VLOOKUP(A330,welfare_data!$A$1:$C$379,3,0)</f>
        <v>50488389.345509999</v>
      </c>
      <c r="D330" t="s">
        <v>379</v>
      </c>
      <c r="E330">
        <v>17.170000000000002</v>
      </c>
      <c r="F330">
        <v>61.718000000000004</v>
      </c>
      <c r="G330" t="str">
        <f t="shared" si="42"/>
        <v>30,000,000 - 70,000,000</v>
      </c>
      <c r="H330" t="str">
        <f t="shared" si="43"/>
        <v>30,000,000 - 70,000,000</v>
      </c>
      <c r="I330">
        <f t="shared" si="44"/>
        <v>5</v>
      </c>
      <c r="J330">
        <f t="shared" si="45"/>
        <v>5</v>
      </c>
      <c r="K330">
        <f t="shared" si="40"/>
        <v>1.9870133464215782</v>
      </c>
      <c r="L330">
        <f t="shared" si="41"/>
        <v>2.3784142300054416</v>
      </c>
      <c r="M330">
        <f t="shared" si="46"/>
        <v>1.9870133464215782</v>
      </c>
      <c r="N330">
        <f t="shared" si="47"/>
        <v>2.3784142300054416</v>
      </c>
      <c r="O330">
        <f>VLOOKUP(A330,site_data_desc!$A$2:$M$380,3,0)</f>
        <v>0</v>
      </c>
      <c r="P330">
        <f>VLOOKUP(A330,site_data_desc!$A$2:$M$380,4,0)</f>
        <v>0.122381</v>
      </c>
      <c r="Q330">
        <f>VLOOKUP(A330,site_data_desc!$A$2:$M$380,5,0)</f>
        <v>136.14599999999999</v>
      </c>
      <c r="R330">
        <f>VLOOKUP(A330,site_data_desc!$A$2:$M$380,6,0)</f>
        <v>72.037598000000003</v>
      </c>
      <c r="S330">
        <f>VLOOKUP(A330,site_data_desc!$A$2:$M$380,7,0)</f>
        <v>1</v>
      </c>
      <c r="T330">
        <f>VLOOKUP(A330,site_data_desc!$A$2:$M$380,8,0)</f>
        <v>0.05</v>
      </c>
      <c r="U330">
        <f>VLOOKUP(A330,site_data_desc!$A$2:$M$380,9,0)</f>
        <v>0.05</v>
      </c>
      <c r="V330">
        <f>VLOOKUP(A330,site_data_desc!$A$2:$M$380,10,0)</f>
        <v>1</v>
      </c>
      <c r="W330">
        <f>VLOOKUP(A330,site_data_desc!$A$2:$M$380,11,0)</f>
        <v>0</v>
      </c>
      <c r="X330">
        <f>VLOOKUP(A330,site_data_desc!$A$2:$M$380,12,0)</f>
        <v>0</v>
      </c>
      <c r="Y330">
        <f>VLOOKUP(A330,site_data_desc!$A$2:$M$380,13,0)</f>
        <v>0</v>
      </c>
    </row>
    <row r="331" spans="1:25" x14ac:dyDescent="0.3">
      <c r="A331" t="s">
        <v>329</v>
      </c>
      <c r="B331" s="1">
        <f>VLOOKUP(A331,welfare_data!$A$1:$C$379,2,0)</f>
        <v>11689461.689999999</v>
      </c>
      <c r="C331" s="1">
        <f>VLOOKUP(A331,welfare_data!$A$1:$C$379,3,0)</f>
        <v>15824278.212950001</v>
      </c>
      <c r="D331" t="s">
        <v>379</v>
      </c>
      <c r="E331">
        <v>17.509</v>
      </c>
      <c r="F331">
        <v>62.363</v>
      </c>
      <c r="G331" t="str">
        <f t="shared" si="42"/>
        <v>10,000,000 - 30,000,000</v>
      </c>
      <c r="H331" t="str">
        <f t="shared" si="43"/>
        <v>10,000,000 - 30,000,000</v>
      </c>
      <c r="I331">
        <f t="shared" si="44"/>
        <v>4</v>
      </c>
      <c r="J331">
        <f t="shared" si="45"/>
        <v>4</v>
      </c>
      <c r="K331">
        <f t="shared" si="40"/>
        <v>1.7320508075688776</v>
      </c>
      <c r="L331">
        <f t="shared" si="41"/>
        <v>1.9999999999999996</v>
      </c>
      <c r="M331">
        <f t="shared" si="46"/>
        <v>1.7320508075688776</v>
      </c>
      <c r="N331">
        <f t="shared" si="47"/>
        <v>1.9999999999999996</v>
      </c>
      <c r="O331">
        <f>VLOOKUP(A331,site_data_desc!$A$2:$M$380,3,0)</f>
        <v>0</v>
      </c>
      <c r="P331">
        <f>VLOOKUP(A331,site_data_desc!$A$2:$M$380,4,0)</f>
        <v>8.9957603999999997E-2</v>
      </c>
      <c r="Q331">
        <f>VLOOKUP(A331,site_data_desc!$A$2:$M$380,5,0)</f>
        <v>86.246696</v>
      </c>
      <c r="R331">
        <f>VLOOKUP(A331,site_data_desc!$A$2:$M$380,6,0)</f>
        <v>212.65299999999999</v>
      </c>
      <c r="S331">
        <f>VLOOKUP(A331,site_data_desc!$A$2:$M$380,7,0)</f>
        <v>2</v>
      </c>
      <c r="T331">
        <f>VLOOKUP(A331,site_data_desc!$A$2:$M$380,8,0)</f>
        <v>7.4999999999999997E-2</v>
      </c>
      <c r="U331">
        <f>VLOOKUP(A331,site_data_desc!$A$2:$M$380,9,0)</f>
        <v>0.05</v>
      </c>
      <c r="V331">
        <f>VLOOKUP(A331,site_data_desc!$A$2:$M$380,10,0)</f>
        <v>0</v>
      </c>
      <c r="W331">
        <f>VLOOKUP(A331,site_data_desc!$A$2:$M$380,11,0)</f>
        <v>1</v>
      </c>
      <c r="X331">
        <f>VLOOKUP(A331,site_data_desc!$A$2:$M$380,12,0)</f>
        <v>0</v>
      </c>
      <c r="Y331">
        <f>VLOOKUP(A331,site_data_desc!$A$2:$M$380,13,0)</f>
        <v>0</v>
      </c>
    </row>
    <row r="332" spans="1:25" x14ac:dyDescent="0.3">
      <c r="A332" t="s">
        <v>330</v>
      </c>
      <c r="B332" s="1">
        <f>VLOOKUP(A332,welfare_data!$A$1:$C$379,2,0)</f>
        <v>2764248.443488</v>
      </c>
      <c r="C332" s="1">
        <f>VLOOKUP(A332,welfare_data!$A$1:$C$379,3,0)</f>
        <v>3534948.178665</v>
      </c>
      <c r="D332" t="s">
        <v>379</v>
      </c>
      <c r="E332">
        <v>18.178999999999899</v>
      </c>
      <c r="F332">
        <v>62.826999999999899</v>
      </c>
      <c r="G332" t="str">
        <f t="shared" si="42"/>
        <v>1,000,000 - 3,000,000</v>
      </c>
      <c r="H332" t="str">
        <f t="shared" si="43"/>
        <v>3,000,000 - 10,000,000</v>
      </c>
      <c r="I332">
        <f t="shared" si="44"/>
        <v>2</v>
      </c>
      <c r="J332">
        <f t="shared" si="45"/>
        <v>3</v>
      </c>
      <c r="K332">
        <f t="shared" si="40"/>
        <v>1.3160740129524926</v>
      </c>
      <c r="L332">
        <f t="shared" si="41"/>
        <v>1.4142135623730949</v>
      </c>
      <c r="M332">
        <f t="shared" si="46"/>
        <v>1.5098036484771051</v>
      </c>
      <c r="N332">
        <f t="shared" si="47"/>
        <v>1.6817928305074288</v>
      </c>
      <c r="O332">
        <f>VLOOKUP(A332,site_data_desc!$A$2:$M$380,3,0)</f>
        <v>0</v>
      </c>
      <c r="P332">
        <f>VLOOKUP(A332,site_data_desc!$A$2:$M$380,4,0)</f>
        <v>3.0961899999999996E-4</v>
      </c>
      <c r="Q332">
        <f>VLOOKUP(A332,site_data_desc!$A$2:$M$380,5,0)</f>
        <v>0.16745299999999999</v>
      </c>
      <c r="R332">
        <f>VLOOKUP(A332,site_data_desc!$A$2:$M$380,6,0)</f>
        <v>0.42428399999999999</v>
      </c>
      <c r="S332">
        <f>VLOOKUP(A332,site_data_desc!$A$2:$M$380,7,0)</f>
        <v>1</v>
      </c>
      <c r="T332">
        <f>VLOOKUP(A332,site_data_desc!$A$2:$M$380,8,0)</f>
        <v>0.05</v>
      </c>
      <c r="U332">
        <f>VLOOKUP(A332,site_data_desc!$A$2:$M$380,9,0)</f>
        <v>0.05</v>
      </c>
      <c r="V332">
        <f>VLOOKUP(A332,site_data_desc!$A$2:$M$380,10,0)</f>
        <v>1</v>
      </c>
      <c r="W332">
        <f>VLOOKUP(A332,site_data_desc!$A$2:$M$380,11,0)</f>
        <v>0</v>
      </c>
      <c r="X332">
        <f>VLOOKUP(A332,site_data_desc!$A$2:$M$380,12,0)</f>
        <v>0</v>
      </c>
      <c r="Y332">
        <f>VLOOKUP(A332,site_data_desc!$A$2:$M$380,13,0)</f>
        <v>0</v>
      </c>
    </row>
    <row r="333" spans="1:25" x14ac:dyDescent="0.3">
      <c r="A333" t="s">
        <v>331</v>
      </c>
      <c r="B333" s="1">
        <f>VLOOKUP(A333,welfare_data!$A$1:$C$379,2,0)</f>
        <v>1969698.1331239999</v>
      </c>
      <c r="C333" s="1">
        <f>VLOOKUP(A333,welfare_data!$A$1:$C$379,3,0)</f>
        <v>4911857.8085289998</v>
      </c>
      <c r="D333" t="s">
        <v>379</v>
      </c>
      <c r="E333">
        <v>20.1299999999999</v>
      </c>
      <c r="F333">
        <v>63.655999999999899</v>
      </c>
      <c r="G333" t="str">
        <f t="shared" si="42"/>
        <v>1,000,000 - 3,000,000</v>
      </c>
      <c r="H333" t="str">
        <f t="shared" si="43"/>
        <v>3,000,000 - 10,000,000</v>
      </c>
      <c r="I333">
        <f t="shared" si="44"/>
        <v>2</v>
      </c>
      <c r="J333">
        <f t="shared" si="45"/>
        <v>3</v>
      </c>
      <c r="K333">
        <f t="shared" si="40"/>
        <v>1.3160740129524926</v>
      </c>
      <c r="L333">
        <f t="shared" si="41"/>
        <v>1.4142135623730949</v>
      </c>
      <c r="M333">
        <f t="shared" si="46"/>
        <v>1.5098036484771051</v>
      </c>
      <c r="N333">
        <f t="shared" si="47"/>
        <v>1.6817928305074288</v>
      </c>
      <c r="O333">
        <f>VLOOKUP(A333,site_data_desc!$A$2:$M$380,3,0)</f>
        <v>0</v>
      </c>
      <c r="P333">
        <f>VLOOKUP(A333,site_data_desc!$A$2:$M$380,4,0)</f>
        <v>6.8074402000000006E-2</v>
      </c>
      <c r="Q333">
        <f>VLOOKUP(A333,site_data_desc!$A$2:$M$380,5,0)</f>
        <v>23.510598999999999</v>
      </c>
      <c r="R333">
        <f>VLOOKUP(A333,site_data_desc!$A$2:$M$380,6,0)</f>
        <v>24.528600999999998</v>
      </c>
      <c r="S333">
        <f>VLOOKUP(A333,site_data_desc!$A$2:$M$380,7,0)</f>
        <v>1</v>
      </c>
      <c r="T333">
        <f>VLOOKUP(A333,site_data_desc!$A$2:$M$380,8,0)</f>
        <v>0.05</v>
      </c>
      <c r="U333">
        <f>VLOOKUP(A333,site_data_desc!$A$2:$M$380,9,0)</f>
        <v>0.05</v>
      </c>
      <c r="V333">
        <f>VLOOKUP(A333,site_data_desc!$A$2:$M$380,10,0)</f>
        <v>1</v>
      </c>
      <c r="W333">
        <f>VLOOKUP(A333,site_data_desc!$A$2:$M$380,11,0)</f>
        <v>0</v>
      </c>
      <c r="X333">
        <f>VLOOKUP(A333,site_data_desc!$A$2:$M$380,12,0)</f>
        <v>0</v>
      </c>
      <c r="Y333">
        <f>VLOOKUP(A333,site_data_desc!$A$2:$M$380,13,0)</f>
        <v>0</v>
      </c>
    </row>
    <row r="334" spans="1:25" x14ac:dyDescent="0.3">
      <c r="A334" t="s">
        <v>332</v>
      </c>
      <c r="B334" s="1">
        <f>VLOOKUP(A334,welfare_data!$A$1:$C$379,2,0)</f>
        <v>366360.46109449997</v>
      </c>
      <c r="C334" s="1">
        <f>VLOOKUP(A334,welfare_data!$A$1:$C$379,3,0)</f>
        <v>465546.65269010002</v>
      </c>
      <c r="D334" t="s">
        <v>379</v>
      </c>
      <c r="E334">
        <v>20.093</v>
      </c>
      <c r="F334">
        <v>63.661000000000001</v>
      </c>
      <c r="G334" t="str">
        <f t="shared" si="42"/>
        <v>&lt; 1 million</v>
      </c>
      <c r="H334" t="str">
        <f t="shared" si="43"/>
        <v>&lt; 1 million</v>
      </c>
      <c r="I334">
        <f t="shared" si="44"/>
        <v>1</v>
      </c>
      <c r="J334">
        <f t="shared" si="45"/>
        <v>1</v>
      </c>
      <c r="K334">
        <f t="shared" si="40"/>
        <v>1.1472026904398771</v>
      </c>
      <c r="L334">
        <f t="shared" si="41"/>
        <v>1.189207115002721</v>
      </c>
      <c r="M334">
        <f t="shared" si="46"/>
        <v>1.1472026904398771</v>
      </c>
      <c r="N334">
        <f t="shared" si="47"/>
        <v>1.189207115002721</v>
      </c>
      <c r="O334">
        <f>VLOOKUP(A334,site_data_desc!$A$2:$M$380,3,0)</f>
        <v>0</v>
      </c>
      <c r="P334">
        <f>VLOOKUP(A334,site_data_desc!$A$2:$M$380,4,0)</f>
        <v>6.1680301999999999E-2</v>
      </c>
      <c r="Q334">
        <f>VLOOKUP(A334,site_data_desc!$A$2:$M$380,5,0)</f>
        <v>44.787201000000003</v>
      </c>
      <c r="R334">
        <f>VLOOKUP(A334,site_data_desc!$A$2:$M$380,6,0)</f>
        <v>24.628699999999998</v>
      </c>
      <c r="S334">
        <f>VLOOKUP(A334,site_data_desc!$A$2:$M$380,7,0)</f>
        <v>1</v>
      </c>
      <c r="T334">
        <f>VLOOKUP(A334,site_data_desc!$A$2:$M$380,8,0)</f>
        <v>0.05</v>
      </c>
      <c r="U334">
        <f>VLOOKUP(A334,site_data_desc!$A$2:$M$380,9,0)</f>
        <v>0.05</v>
      </c>
      <c r="V334">
        <f>VLOOKUP(A334,site_data_desc!$A$2:$M$380,10,0)</f>
        <v>1</v>
      </c>
      <c r="W334">
        <f>VLOOKUP(A334,site_data_desc!$A$2:$M$380,11,0)</f>
        <v>0</v>
      </c>
      <c r="X334">
        <f>VLOOKUP(A334,site_data_desc!$A$2:$M$380,12,0)</f>
        <v>0</v>
      </c>
      <c r="Y334">
        <f>VLOOKUP(A334,site_data_desc!$A$2:$M$380,13,0)</f>
        <v>0</v>
      </c>
    </row>
    <row r="335" spans="1:25" x14ac:dyDescent="0.3">
      <c r="A335" t="s">
        <v>333</v>
      </c>
      <c r="B335" s="1">
        <f>VLOOKUP(A335,welfare_data!$A$1:$C$379,2,0)</f>
        <v>10984119.77562</v>
      </c>
      <c r="C335" s="1">
        <f>VLOOKUP(A335,welfare_data!$A$1:$C$379,3,0)</f>
        <v>13999456.72363</v>
      </c>
      <c r="D335" t="s">
        <v>379</v>
      </c>
      <c r="E335">
        <v>22.603000000000002</v>
      </c>
      <c r="F335">
        <v>65.796999999999898</v>
      </c>
      <c r="G335" t="str">
        <f t="shared" si="42"/>
        <v>10,000,000 - 30,000,000</v>
      </c>
      <c r="H335" t="str">
        <f t="shared" si="43"/>
        <v>10,000,000 - 30,000,000</v>
      </c>
      <c r="I335">
        <f t="shared" si="44"/>
        <v>4</v>
      </c>
      <c r="J335">
        <f t="shared" si="45"/>
        <v>4</v>
      </c>
      <c r="K335">
        <f t="shared" si="40"/>
        <v>1.7320508075688776</v>
      </c>
      <c r="L335">
        <f t="shared" si="41"/>
        <v>1.9999999999999996</v>
      </c>
      <c r="M335">
        <f t="shared" si="46"/>
        <v>1.7320508075688776</v>
      </c>
      <c r="N335">
        <f t="shared" si="47"/>
        <v>1.9999999999999996</v>
      </c>
      <c r="O335">
        <f>VLOOKUP(A335,site_data_desc!$A$2:$M$380,3,0)</f>
        <v>0</v>
      </c>
      <c r="P335">
        <f>VLOOKUP(A335,site_data_desc!$A$2:$M$380,4,0)</f>
        <v>1E-3</v>
      </c>
      <c r="Q335">
        <f>VLOOKUP(A335,site_data_desc!$A$2:$M$380,5,0)</f>
        <v>1.1895</v>
      </c>
      <c r="R335">
        <f>VLOOKUP(A335,site_data_desc!$A$2:$M$380,6,0)</f>
        <v>8.2605400000000007</v>
      </c>
      <c r="S335">
        <f>VLOOKUP(A335,site_data_desc!$A$2:$M$380,7,0)</f>
        <v>1</v>
      </c>
      <c r="T335">
        <f>VLOOKUP(A335,site_data_desc!$A$2:$M$380,8,0)</f>
        <v>8.0000000000000002E-3</v>
      </c>
      <c r="U335">
        <f>VLOOKUP(A335,site_data_desc!$A$2:$M$380,9,0)</f>
        <v>5.3299999999999997E-3</v>
      </c>
      <c r="V335">
        <f>VLOOKUP(A335,site_data_desc!$A$2:$M$380,10,0)</f>
        <v>1</v>
      </c>
      <c r="W335">
        <f>VLOOKUP(A335,site_data_desc!$A$2:$M$380,11,0)</f>
        <v>0</v>
      </c>
      <c r="X335">
        <f>VLOOKUP(A335,site_data_desc!$A$2:$M$380,12,0)</f>
        <v>0</v>
      </c>
      <c r="Y335">
        <f>VLOOKUP(A335,site_data_desc!$A$2:$M$380,13,0)</f>
        <v>0</v>
      </c>
    </row>
    <row r="336" spans="1:25" x14ac:dyDescent="0.3">
      <c r="A336" t="s">
        <v>334</v>
      </c>
      <c r="B336" s="1">
        <f>VLOOKUP(A336,welfare_data!$A$1:$C$379,2,0)</f>
        <v>20261316.460870001</v>
      </c>
      <c r="C336" s="1">
        <f>VLOOKUP(A336,welfare_data!$A$1:$C$379,3,0)</f>
        <v>25832067.494580001</v>
      </c>
      <c r="D336" t="s">
        <v>379</v>
      </c>
      <c r="E336">
        <v>22.2289999999999</v>
      </c>
      <c r="F336">
        <v>65.537000000000006</v>
      </c>
      <c r="G336" t="str">
        <f t="shared" si="42"/>
        <v>10,000,000 - 30,000,000</v>
      </c>
      <c r="H336" t="str">
        <f t="shared" si="43"/>
        <v>10,000,000 - 30,000,000</v>
      </c>
      <c r="I336">
        <f t="shared" si="44"/>
        <v>4</v>
      </c>
      <c r="J336">
        <f t="shared" si="45"/>
        <v>4</v>
      </c>
      <c r="K336">
        <f t="shared" si="40"/>
        <v>1.7320508075688776</v>
      </c>
      <c r="L336">
        <f t="shared" si="41"/>
        <v>1.9999999999999996</v>
      </c>
      <c r="M336">
        <f t="shared" si="46"/>
        <v>1.7320508075688776</v>
      </c>
      <c r="N336">
        <f t="shared" si="47"/>
        <v>1.9999999999999996</v>
      </c>
      <c r="O336">
        <f>VLOOKUP(A336,site_data_desc!$A$2:$M$380,3,0)</f>
        <v>0</v>
      </c>
      <c r="P336">
        <f>VLOOKUP(A336,site_data_desc!$A$2:$M$380,4,0)</f>
        <v>0.12880701</v>
      </c>
      <c r="Q336">
        <f>VLOOKUP(A336,site_data_desc!$A$2:$M$380,5,0)</f>
        <v>248.34299999999999</v>
      </c>
      <c r="R336">
        <f>VLOOKUP(A336,site_data_desc!$A$2:$M$380,6,0)</f>
        <v>234.05099000000001</v>
      </c>
      <c r="S336">
        <f>VLOOKUP(A336,site_data_desc!$A$2:$M$380,7,0)</f>
        <v>1</v>
      </c>
      <c r="T336">
        <f>VLOOKUP(A336,site_data_desc!$A$2:$M$380,8,0)</f>
        <v>2.3329999999999997E-2</v>
      </c>
      <c r="U336">
        <f>VLOOKUP(A336,site_data_desc!$A$2:$M$380,9,0)</f>
        <v>4.6699999999999997E-3</v>
      </c>
      <c r="V336">
        <f>VLOOKUP(A336,site_data_desc!$A$2:$M$380,10,0)</f>
        <v>1</v>
      </c>
      <c r="W336">
        <f>VLOOKUP(A336,site_data_desc!$A$2:$M$380,11,0)</f>
        <v>0</v>
      </c>
      <c r="X336">
        <f>VLOOKUP(A336,site_data_desc!$A$2:$M$380,12,0)</f>
        <v>0</v>
      </c>
      <c r="Y336">
        <f>VLOOKUP(A336,site_data_desc!$A$2:$M$380,13,0)</f>
        <v>0</v>
      </c>
    </row>
    <row r="337" spans="1:25" x14ac:dyDescent="0.3">
      <c r="A337" t="s">
        <v>335</v>
      </c>
      <c r="B337" s="1">
        <f>VLOOKUP(A337,welfare_data!$A$1:$C$379,2,0)</f>
        <v>5823617.3418260003</v>
      </c>
      <c r="C337" s="1">
        <f>VLOOKUP(A337,welfare_data!$A$1:$C$379,3,0)</f>
        <v>7450748.6163670002</v>
      </c>
      <c r="D337" t="s">
        <v>379</v>
      </c>
      <c r="E337">
        <v>21.5369999999999</v>
      </c>
      <c r="F337">
        <v>65.227999999999895</v>
      </c>
      <c r="G337" t="str">
        <f t="shared" si="42"/>
        <v>3,000,000 - 10,000,000</v>
      </c>
      <c r="H337" t="str">
        <f t="shared" si="43"/>
        <v>3,000,000 - 10,000,000</v>
      </c>
      <c r="I337">
        <f t="shared" si="44"/>
        <v>3</v>
      </c>
      <c r="J337">
        <f t="shared" si="45"/>
        <v>3</v>
      </c>
      <c r="K337">
        <f t="shared" si="40"/>
        <v>1.5098036484771051</v>
      </c>
      <c r="L337">
        <f t="shared" si="41"/>
        <v>1.6817928305074288</v>
      </c>
      <c r="M337">
        <f t="shared" si="46"/>
        <v>1.5098036484771051</v>
      </c>
      <c r="N337">
        <f t="shared" si="47"/>
        <v>1.6817928305074288</v>
      </c>
      <c r="O337">
        <f>VLOOKUP(A337,site_data_desc!$A$2:$M$380,3,0)</f>
        <v>0</v>
      </c>
      <c r="P337">
        <f>VLOOKUP(A337,site_data_desc!$A$2:$M$380,4,0)</f>
        <v>8.5978297999999998E-3</v>
      </c>
      <c r="Q337">
        <f>VLOOKUP(A337,site_data_desc!$A$2:$M$380,5,0)</f>
        <v>25.570900000000002</v>
      </c>
      <c r="R337">
        <f>VLOOKUP(A337,site_data_desc!$A$2:$M$380,6,0)</f>
        <v>54.762599999999999</v>
      </c>
      <c r="S337">
        <f>VLOOKUP(A337,site_data_desc!$A$2:$M$380,7,0)</f>
        <v>2</v>
      </c>
      <c r="T337">
        <f>VLOOKUP(A337,site_data_desc!$A$2:$M$380,8,0)</f>
        <v>4.3249999999999997E-2</v>
      </c>
      <c r="U337">
        <f>VLOOKUP(A337,site_data_desc!$A$2:$M$380,9,0)</f>
        <v>9.2499999999999995E-3</v>
      </c>
      <c r="V337">
        <f>VLOOKUP(A337,site_data_desc!$A$2:$M$380,10,0)</f>
        <v>0</v>
      </c>
      <c r="W337">
        <f>VLOOKUP(A337,site_data_desc!$A$2:$M$380,11,0)</f>
        <v>1</v>
      </c>
      <c r="X337">
        <f>VLOOKUP(A337,site_data_desc!$A$2:$M$380,12,0)</f>
        <v>0</v>
      </c>
      <c r="Y337">
        <f>VLOOKUP(A337,site_data_desc!$A$2:$M$380,13,0)</f>
        <v>0</v>
      </c>
    </row>
    <row r="338" spans="1:25" x14ac:dyDescent="0.3">
      <c r="A338" t="s">
        <v>336</v>
      </c>
      <c r="B338" s="1">
        <f>VLOOKUP(A338,welfare_data!$A$1:$C$379,2,0)</f>
        <v>4682305.2277180003</v>
      </c>
      <c r="C338" s="1">
        <f>VLOOKUP(A338,welfare_data!$A$1:$C$379,3,0)</f>
        <v>5989800.1120290002</v>
      </c>
      <c r="D338" t="s">
        <v>379</v>
      </c>
      <c r="E338">
        <v>21.591000000000001</v>
      </c>
      <c r="F338">
        <v>65.242999999999896</v>
      </c>
      <c r="G338" t="str">
        <f t="shared" si="42"/>
        <v>3,000,000 - 10,000,000</v>
      </c>
      <c r="H338" t="str">
        <f t="shared" si="43"/>
        <v>3,000,000 - 10,000,000</v>
      </c>
      <c r="I338">
        <f t="shared" si="44"/>
        <v>3</v>
      </c>
      <c r="J338">
        <f t="shared" si="45"/>
        <v>3</v>
      </c>
      <c r="K338">
        <f t="shared" si="40"/>
        <v>1.5098036484771051</v>
      </c>
      <c r="L338">
        <f t="shared" si="41"/>
        <v>1.6817928305074288</v>
      </c>
      <c r="M338">
        <f t="shared" si="46"/>
        <v>1.5098036484771051</v>
      </c>
      <c r="N338">
        <f t="shared" si="47"/>
        <v>1.6817928305074288</v>
      </c>
      <c r="O338">
        <f>VLOOKUP(A338,site_data_desc!$A$2:$M$380,3,0)</f>
        <v>0</v>
      </c>
      <c r="P338">
        <f>VLOOKUP(A338,site_data_desc!$A$2:$M$380,4,0)</f>
        <v>3.1049900000000002E-2</v>
      </c>
      <c r="Q338">
        <f>VLOOKUP(A338,site_data_desc!$A$2:$M$380,5,0)</f>
        <v>30.852599999999999</v>
      </c>
      <c r="R338">
        <f>VLOOKUP(A338,site_data_desc!$A$2:$M$380,6,0)</f>
        <v>51.001099000000004</v>
      </c>
      <c r="S338">
        <f>VLOOKUP(A338,site_data_desc!$A$2:$M$380,7,0)</f>
        <v>1</v>
      </c>
      <c r="T338">
        <f>VLOOKUP(A338,site_data_desc!$A$2:$M$380,8,0)</f>
        <v>5.2330000000000002E-2</v>
      </c>
      <c r="U338">
        <f>VLOOKUP(A338,site_data_desc!$A$2:$M$380,9,0)</f>
        <v>8.6700000000000006E-3</v>
      </c>
      <c r="V338">
        <f>VLOOKUP(A338,site_data_desc!$A$2:$M$380,10,0)</f>
        <v>1</v>
      </c>
      <c r="W338">
        <f>VLOOKUP(A338,site_data_desc!$A$2:$M$380,11,0)</f>
        <v>0</v>
      </c>
      <c r="X338">
        <f>VLOOKUP(A338,site_data_desc!$A$2:$M$380,12,0)</f>
        <v>0</v>
      </c>
      <c r="Y338">
        <f>VLOOKUP(A338,site_data_desc!$A$2:$M$380,13,0)</f>
        <v>0</v>
      </c>
    </row>
    <row r="339" spans="1:25" x14ac:dyDescent="0.3">
      <c r="A339" t="s">
        <v>337</v>
      </c>
      <c r="B339" s="1">
        <f>VLOOKUP(A339,welfare_data!$A$1:$C$379,2,0)</f>
        <v>2554165.9438789999</v>
      </c>
      <c r="C339" s="1">
        <f>VLOOKUP(A339,welfare_data!$A$1:$C$379,3,0)</f>
        <v>3256222.8185760002</v>
      </c>
      <c r="D339" t="s">
        <v>379</v>
      </c>
      <c r="E339">
        <v>16.622</v>
      </c>
      <c r="F339">
        <v>56.502000000000002</v>
      </c>
      <c r="G339" t="str">
        <f t="shared" si="42"/>
        <v>1,000,000 - 3,000,000</v>
      </c>
      <c r="H339" t="str">
        <f t="shared" si="43"/>
        <v>3,000,000 - 10,000,000</v>
      </c>
      <c r="I339">
        <f t="shared" si="44"/>
        <v>2</v>
      </c>
      <c r="J339">
        <f t="shared" si="45"/>
        <v>3</v>
      </c>
      <c r="K339">
        <f t="shared" si="40"/>
        <v>1.3160740129524926</v>
      </c>
      <c r="L339">
        <f t="shared" si="41"/>
        <v>1.4142135623730949</v>
      </c>
      <c r="M339">
        <f t="shared" si="46"/>
        <v>1.5098036484771051</v>
      </c>
      <c r="N339">
        <f t="shared" si="47"/>
        <v>1.6817928305074288</v>
      </c>
      <c r="O339">
        <f>VLOOKUP(A339,site_data_desc!$A$2:$M$380,3,0)</f>
        <v>0</v>
      </c>
      <c r="P339">
        <f>VLOOKUP(A339,site_data_desc!$A$2:$M$380,4,0)</f>
        <v>1.21309E-2</v>
      </c>
      <c r="Q339">
        <f>VLOOKUP(A339,site_data_desc!$A$2:$M$380,5,0)</f>
        <v>7.6001500999999996</v>
      </c>
      <c r="R339">
        <f>VLOOKUP(A339,site_data_desc!$A$2:$M$380,6,0)</f>
        <v>5.9025401999999998</v>
      </c>
      <c r="S339">
        <f>VLOOKUP(A339,site_data_desc!$A$2:$M$380,7,0)</f>
        <v>1</v>
      </c>
      <c r="T339">
        <f>VLOOKUP(A339,site_data_desc!$A$2:$M$380,8,0)</f>
        <v>4.333E-2</v>
      </c>
      <c r="U339">
        <f>VLOOKUP(A339,site_data_desc!$A$2:$M$380,9,0)</f>
        <v>1.333E-2</v>
      </c>
      <c r="V339">
        <f>VLOOKUP(A339,site_data_desc!$A$2:$M$380,10,0)</f>
        <v>1</v>
      </c>
      <c r="W339">
        <f>VLOOKUP(A339,site_data_desc!$A$2:$M$380,11,0)</f>
        <v>0</v>
      </c>
      <c r="X339">
        <f>VLOOKUP(A339,site_data_desc!$A$2:$M$380,12,0)</f>
        <v>0</v>
      </c>
      <c r="Y339">
        <f>VLOOKUP(A339,site_data_desc!$A$2:$M$380,13,0)</f>
        <v>0</v>
      </c>
    </row>
    <row r="340" spans="1:25" x14ac:dyDescent="0.3">
      <c r="A340" t="s">
        <v>338</v>
      </c>
      <c r="B340" s="1">
        <f>VLOOKUP(A340,welfare_data!$A$1:$C$379,2,0)</f>
        <v>1765616.7041209999</v>
      </c>
      <c r="C340" s="1">
        <f>VLOOKUP(A340,welfare_data!$A$1:$C$379,3,0)</f>
        <v>2251064.354764</v>
      </c>
      <c r="D340" t="s">
        <v>379</v>
      </c>
      <c r="E340">
        <v>16.405000000000001</v>
      </c>
      <c r="F340">
        <v>56.579999999999899</v>
      </c>
      <c r="G340" t="str">
        <f t="shared" si="42"/>
        <v>1,000,000 - 3,000,000</v>
      </c>
      <c r="H340" t="str">
        <f t="shared" si="43"/>
        <v>1,000,000 - 3,000,000</v>
      </c>
      <c r="I340">
        <f t="shared" si="44"/>
        <v>2</v>
      </c>
      <c r="J340">
        <f t="shared" si="45"/>
        <v>2</v>
      </c>
      <c r="K340">
        <f t="shared" si="40"/>
        <v>1.3160740129524926</v>
      </c>
      <c r="L340">
        <f t="shared" si="41"/>
        <v>1.4142135623730949</v>
      </c>
      <c r="M340">
        <f t="shared" si="46"/>
        <v>1.3160740129524926</v>
      </c>
      <c r="N340">
        <f t="shared" si="47"/>
        <v>1.4142135623730949</v>
      </c>
      <c r="O340">
        <f>VLOOKUP(A340,site_data_desc!$A$2:$M$380,3,0)</f>
        <v>0</v>
      </c>
      <c r="P340">
        <f>VLOOKUP(A340,site_data_desc!$A$2:$M$380,4,0)</f>
        <v>9.4954394999999994E-3</v>
      </c>
      <c r="Q340">
        <f>VLOOKUP(A340,site_data_desc!$A$2:$M$380,5,0)</f>
        <v>28.531400999999999</v>
      </c>
      <c r="R340">
        <f>VLOOKUP(A340,site_data_desc!$A$2:$M$380,6,0)</f>
        <v>71.571899000000002</v>
      </c>
      <c r="S340">
        <f>VLOOKUP(A340,site_data_desc!$A$2:$M$380,7,0)</f>
        <v>1</v>
      </c>
      <c r="T340">
        <f>VLOOKUP(A340,site_data_desc!$A$2:$M$380,8,0)</f>
        <v>2.5999999999999999E-2</v>
      </c>
      <c r="U340">
        <f>VLOOKUP(A340,site_data_desc!$A$2:$M$380,9,0)</f>
        <v>1.7999999999999999E-2</v>
      </c>
      <c r="V340">
        <f>VLOOKUP(A340,site_data_desc!$A$2:$M$380,10,0)</f>
        <v>1</v>
      </c>
      <c r="W340">
        <f>VLOOKUP(A340,site_data_desc!$A$2:$M$380,11,0)</f>
        <v>0</v>
      </c>
      <c r="X340">
        <f>VLOOKUP(A340,site_data_desc!$A$2:$M$380,12,0)</f>
        <v>0</v>
      </c>
      <c r="Y340">
        <f>VLOOKUP(A340,site_data_desc!$A$2:$M$380,13,0)</f>
        <v>0</v>
      </c>
    </row>
    <row r="341" spans="1:25" x14ac:dyDescent="0.3">
      <c r="A341" t="s">
        <v>339</v>
      </c>
      <c r="B341" s="1">
        <f>VLOOKUP(A341,welfare_data!$A$1:$C$379,2,0)</f>
        <v>34086078.194729999</v>
      </c>
      <c r="C341" s="1">
        <f>VLOOKUP(A341,welfare_data!$A$1:$C$379,3,0)</f>
        <v>43519225.203950003</v>
      </c>
      <c r="D341" t="s">
        <v>379</v>
      </c>
      <c r="E341">
        <v>16.462</v>
      </c>
      <c r="F341">
        <v>56.646000000000001</v>
      </c>
      <c r="G341" t="str">
        <f t="shared" si="42"/>
        <v>30,000,000 - 70,000,000</v>
      </c>
      <c r="H341" t="str">
        <f t="shared" si="43"/>
        <v>30,000,000 - 70,000,000</v>
      </c>
      <c r="I341">
        <f t="shared" si="44"/>
        <v>5</v>
      </c>
      <c r="J341">
        <f t="shared" si="45"/>
        <v>5</v>
      </c>
      <c r="K341">
        <f t="shared" si="40"/>
        <v>1.9870133464215782</v>
      </c>
      <c r="L341">
        <f t="shared" si="41"/>
        <v>2.3784142300054416</v>
      </c>
      <c r="M341">
        <f t="shared" si="46"/>
        <v>1.9870133464215782</v>
      </c>
      <c r="N341">
        <f t="shared" si="47"/>
        <v>2.3784142300054416</v>
      </c>
      <c r="O341">
        <f>VLOOKUP(A341,site_data_desc!$A$2:$M$380,3,0)</f>
        <v>0</v>
      </c>
      <c r="P341">
        <f>VLOOKUP(A341,site_data_desc!$A$2:$M$380,4,0)</f>
        <v>0.17970599000000001</v>
      </c>
      <c r="Q341">
        <f>VLOOKUP(A341,site_data_desc!$A$2:$M$380,5,0)</f>
        <v>82.450203000000002</v>
      </c>
      <c r="R341">
        <f>VLOOKUP(A341,site_data_desc!$A$2:$M$380,6,0)</f>
        <v>174.036</v>
      </c>
      <c r="S341">
        <f>VLOOKUP(A341,site_data_desc!$A$2:$M$380,7,0)</f>
        <v>1</v>
      </c>
      <c r="T341">
        <f>VLOOKUP(A341,site_data_desc!$A$2:$M$380,8,0)</f>
        <v>0.03</v>
      </c>
      <c r="U341">
        <f>VLOOKUP(A341,site_data_desc!$A$2:$M$380,9,0)</f>
        <v>0.01</v>
      </c>
      <c r="V341">
        <f>VLOOKUP(A341,site_data_desc!$A$2:$M$380,10,0)</f>
        <v>1</v>
      </c>
      <c r="W341">
        <f>VLOOKUP(A341,site_data_desc!$A$2:$M$380,11,0)</f>
        <v>0</v>
      </c>
      <c r="X341">
        <f>VLOOKUP(A341,site_data_desc!$A$2:$M$380,12,0)</f>
        <v>0</v>
      </c>
      <c r="Y341">
        <f>VLOOKUP(A341,site_data_desc!$A$2:$M$380,13,0)</f>
        <v>0</v>
      </c>
    </row>
    <row r="342" spans="1:25" x14ac:dyDescent="0.3">
      <c r="A342" t="s">
        <v>340</v>
      </c>
      <c r="B342" s="1">
        <f>VLOOKUP(A342,welfare_data!$A$1:$C$379,2,0)</f>
        <v>8083195.5059219999</v>
      </c>
      <c r="C342" s="1">
        <f>VLOOKUP(A342,welfare_data!$A$1:$C$379,3,0)</f>
        <v>10390021.931910001</v>
      </c>
      <c r="D342" t="s">
        <v>379</v>
      </c>
      <c r="E342">
        <v>16.477</v>
      </c>
      <c r="F342">
        <v>57.277999999999899</v>
      </c>
      <c r="G342" t="str">
        <f t="shared" si="42"/>
        <v>3,000,000 - 10,000,000</v>
      </c>
      <c r="H342" t="str">
        <f t="shared" si="43"/>
        <v>10,000,000 - 30,000,000</v>
      </c>
      <c r="I342">
        <f t="shared" si="44"/>
        <v>3</v>
      </c>
      <c r="J342">
        <f t="shared" si="45"/>
        <v>4</v>
      </c>
      <c r="K342">
        <f t="shared" si="40"/>
        <v>1.5098036484771051</v>
      </c>
      <c r="L342">
        <f t="shared" si="41"/>
        <v>1.6817928305074288</v>
      </c>
      <c r="M342">
        <f t="shared" si="46"/>
        <v>1.7320508075688776</v>
      </c>
      <c r="N342">
        <f t="shared" si="47"/>
        <v>1.9999999999999996</v>
      </c>
      <c r="O342">
        <f>VLOOKUP(A342,site_data_desc!$A$2:$M$380,3,0)</f>
        <v>0</v>
      </c>
      <c r="P342">
        <f>VLOOKUP(A342,site_data_desc!$A$2:$M$380,4,0)</f>
        <v>0.42679001</v>
      </c>
      <c r="Q342">
        <f>VLOOKUP(A342,site_data_desc!$A$2:$M$380,5,0)</f>
        <v>200.75800000000001</v>
      </c>
      <c r="R342">
        <f>VLOOKUP(A342,site_data_desc!$A$2:$M$380,6,0)</f>
        <v>78.201103000000003</v>
      </c>
      <c r="S342">
        <f>VLOOKUP(A342,site_data_desc!$A$2:$M$380,7,0)</f>
        <v>1</v>
      </c>
      <c r="T342">
        <f>VLOOKUP(A342,site_data_desc!$A$2:$M$380,8,0)</f>
        <v>0.02</v>
      </c>
      <c r="U342">
        <f>VLOOKUP(A342,site_data_desc!$A$2:$M$380,9,0)</f>
        <v>0.01</v>
      </c>
      <c r="V342">
        <f>VLOOKUP(A342,site_data_desc!$A$2:$M$380,10,0)</f>
        <v>1</v>
      </c>
      <c r="W342">
        <f>VLOOKUP(A342,site_data_desc!$A$2:$M$380,11,0)</f>
        <v>0</v>
      </c>
      <c r="X342">
        <f>VLOOKUP(A342,site_data_desc!$A$2:$M$380,12,0)</f>
        <v>0</v>
      </c>
      <c r="Y342">
        <f>VLOOKUP(A342,site_data_desc!$A$2:$M$380,13,0)</f>
        <v>0</v>
      </c>
    </row>
    <row r="343" spans="1:25" x14ac:dyDescent="0.3">
      <c r="A343" t="s">
        <v>341</v>
      </c>
      <c r="B343" s="1">
        <f>VLOOKUP(A343,welfare_data!$A$1:$C$379,2,0)</f>
        <v>6260565.9444089998</v>
      </c>
      <c r="C343" s="1">
        <f>VLOOKUP(A343,welfare_data!$A$1:$C$379,3,0)</f>
        <v>8065723.1517669996</v>
      </c>
      <c r="D343" t="s">
        <v>379</v>
      </c>
      <c r="E343">
        <v>16.690000000000001</v>
      </c>
      <c r="F343">
        <v>57.765000000000001</v>
      </c>
      <c r="G343" t="str">
        <f t="shared" si="42"/>
        <v>3,000,000 - 10,000,000</v>
      </c>
      <c r="H343" t="str">
        <f t="shared" si="43"/>
        <v>3,000,000 - 10,000,000</v>
      </c>
      <c r="I343">
        <f t="shared" si="44"/>
        <v>3</v>
      </c>
      <c r="J343">
        <f t="shared" si="45"/>
        <v>3</v>
      </c>
      <c r="K343">
        <f t="shared" si="40"/>
        <v>1.5098036484771051</v>
      </c>
      <c r="L343">
        <f t="shared" si="41"/>
        <v>1.6817928305074288</v>
      </c>
      <c r="M343">
        <f t="shared" si="46"/>
        <v>1.5098036484771051</v>
      </c>
      <c r="N343">
        <f t="shared" si="47"/>
        <v>1.6817928305074288</v>
      </c>
      <c r="O343">
        <f>VLOOKUP(A343,site_data_desc!$A$2:$M$380,3,0)</f>
        <v>0</v>
      </c>
      <c r="P343">
        <f>VLOOKUP(A343,site_data_desc!$A$2:$M$380,4,0)</f>
        <v>0.14418700000000001</v>
      </c>
      <c r="Q343">
        <f>VLOOKUP(A343,site_data_desc!$A$2:$M$380,5,0)</f>
        <v>189.61699999999999</v>
      </c>
      <c r="R343">
        <f>VLOOKUP(A343,site_data_desc!$A$2:$M$380,6,0)</f>
        <v>95.242797999999993</v>
      </c>
      <c r="S343">
        <f>VLOOKUP(A343,site_data_desc!$A$2:$M$380,7,0)</f>
        <v>1</v>
      </c>
      <c r="T343">
        <f>VLOOKUP(A343,site_data_desc!$A$2:$M$380,8,0)</f>
        <v>0.05</v>
      </c>
      <c r="U343">
        <f>VLOOKUP(A343,site_data_desc!$A$2:$M$380,9,0)</f>
        <v>0.05</v>
      </c>
      <c r="V343">
        <f>VLOOKUP(A343,site_data_desc!$A$2:$M$380,10,0)</f>
        <v>1</v>
      </c>
      <c r="W343">
        <f>VLOOKUP(A343,site_data_desc!$A$2:$M$380,11,0)</f>
        <v>0</v>
      </c>
      <c r="X343">
        <f>VLOOKUP(A343,site_data_desc!$A$2:$M$380,12,0)</f>
        <v>0</v>
      </c>
      <c r="Y343">
        <f>VLOOKUP(A343,site_data_desc!$A$2:$M$380,13,0)</f>
        <v>0</v>
      </c>
    </row>
    <row r="344" spans="1:25" x14ac:dyDescent="0.3">
      <c r="A344" t="s">
        <v>342</v>
      </c>
      <c r="B344" s="1">
        <f>VLOOKUP(A344,welfare_data!$A$1:$C$379,2,0)</f>
        <v>1479999.3888409999</v>
      </c>
      <c r="C344" s="1">
        <f>VLOOKUP(A344,welfare_data!$A$1:$C$379,3,0)</f>
        <v>1916790.222661</v>
      </c>
      <c r="D344" t="s">
        <v>379</v>
      </c>
      <c r="E344">
        <v>16.7029999999999</v>
      </c>
      <c r="F344">
        <v>57.889000000000003</v>
      </c>
      <c r="G344" t="str">
        <f t="shared" si="42"/>
        <v>1,000,000 - 3,000,000</v>
      </c>
      <c r="H344" t="str">
        <f t="shared" si="43"/>
        <v>1,000,000 - 3,000,000</v>
      </c>
      <c r="I344">
        <f t="shared" si="44"/>
        <v>2</v>
      </c>
      <c r="J344">
        <f t="shared" si="45"/>
        <v>2</v>
      </c>
      <c r="K344">
        <f t="shared" si="40"/>
        <v>1.3160740129524926</v>
      </c>
      <c r="L344">
        <f t="shared" si="41"/>
        <v>1.4142135623730949</v>
      </c>
      <c r="M344">
        <f t="shared" si="46"/>
        <v>1.3160740129524926</v>
      </c>
      <c r="N344">
        <f t="shared" si="47"/>
        <v>1.4142135623730949</v>
      </c>
      <c r="O344">
        <f>VLOOKUP(A344,site_data_desc!$A$2:$M$380,3,0)</f>
        <v>0</v>
      </c>
      <c r="P344">
        <f>VLOOKUP(A344,site_data_desc!$A$2:$M$380,4,0)</f>
        <v>8.4971901000000002E-2</v>
      </c>
      <c r="Q344">
        <f>VLOOKUP(A344,site_data_desc!$A$2:$M$380,5,0)</f>
        <v>21.828199000000001</v>
      </c>
      <c r="R344">
        <f>VLOOKUP(A344,site_data_desc!$A$2:$M$380,6,0)</f>
        <v>13.7369</v>
      </c>
      <c r="S344">
        <f>VLOOKUP(A344,site_data_desc!$A$2:$M$380,7,0)</f>
        <v>1</v>
      </c>
      <c r="T344">
        <f>VLOOKUP(A344,site_data_desc!$A$2:$M$380,8,0)</f>
        <v>0.05</v>
      </c>
      <c r="U344">
        <f>VLOOKUP(A344,site_data_desc!$A$2:$M$380,9,0)</f>
        <v>0.05</v>
      </c>
      <c r="V344">
        <f>VLOOKUP(A344,site_data_desc!$A$2:$M$380,10,0)</f>
        <v>1</v>
      </c>
      <c r="W344">
        <f>VLOOKUP(A344,site_data_desc!$A$2:$M$380,11,0)</f>
        <v>0</v>
      </c>
      <c r="X344">
        <f>VLOOKUP(A344,site_data_desc!$A$2:$M$380,12,0)</f>
        <v>0</v>
      </c>
      <c r="Y344">
        <f>VLOOKUP(A344,site_data_desc!$A$2:$M$380,13,0)</f>
        <v>0</v>
      </c>
    </row>
    <row r="345" spans="1:25" x14ac:dyDescent="0.3">
      <c r="A345" t="s">
        <v>343</v>
      </c>
      <c r="B345" s="1">
        <f>VLOOKUP(A345,welfare_data!$A$1:$C$379,2,0)</f>
        <v>12297596.079329999</v>
      </c>
      <c r="C345" s="1">
        <f>VLOOKUP(A345,welfare_data!$A$1:$C$379,3,0)</f>
        <v>15727538.54734</v>
      </c>
      <c r="D345" t="s">
        <v>379</v>
      </c>
      <c r="E345">
        <v>16.645</v>
      </c>
      <c r="F345">
        <v>56.878999999999898</v>
      </c>
      <c r="G345" t="str">
        <f t="shared" si="42"/>
        <v>10,000,000 - 30,000,000</v>
      </c>
      <c r="H345" t="str">
        <f t="shared" si="43"/>
        <v>10,000,000 - 30,000,000</v>
      </c>
      <c r="I345">
        <f t="shared" si="44"/>
        <v>4</v>
      </c>
      <c r="J345">
        <f t="shared" si="45"/>
        <v>4</v>
      </c>
      <c r="K345">
        <f t="shared" si="40"/>
        <v>1.7320508075688776</v>
      </c>
      <c r="L345">
        <f t="shared" si="41"/>
        <v>1.9999999999999996</v>
      </c>
      <c r="M345">
        <f t="shared" si="46"/>
        <v>1.7320508075688776</v>
      </c>
      <c r="N345">
        <f t="shared" si="47"/>
        <v>1.9999999999999996</v>
      </c>
      <c r="O345">
        <f>VLOOKUP(A345,site_data_desc!$A$2:$M$380,3,0)</f>
        <v>0</v>
      </c>
      <c r="P345">
        <f>VLOOKUP(A345,site_data_desc!$A$2:$M$380,4,0)</f>
        <v>0.13955498999999999</v>
      </c>
      <c r="Q345">
        <f>VLOOKUP(A345,site_data_desc!$A$2:$M$380,5,0)</f>
        <v>74.709998999999996</v>
      </c>
      <c r="R345">
        <f>VLOOKUP(A345,site_data_desc!$A$2:$M$380,6,0)</f>
        <v>28.425899000000001</v>
      </c>
      <c r="S345">
        <f>VLOOKUP(A345,site_data_desc!$A$2:$M$380,7,0)</f>
        <v>2</v>
      </c>
      <c r="T345">
        <f>VLOOKUP(A345,site_data_desc!$A$2:$M$380,8,0)</f>
        <v>6.25E-2</v>
      </c>
      <c r="U345">
        <f>VLOOKUP(A345,site_data_desc!$A$2:$M$380,9,0)</f>
        <v>1.2500000000000001E-2</v>
      </c>
      <c r="V345">
        <f>VLOOKUP(A345,site_data_desc!$A$2:$M$380,10,0)</f>
        <v>0</v>
      </c>
      <c r="W345">
        <f>VLOOKUP(A345,site_data_desc!$A$2:$M$380,11,0)</f>
        <v>1</v>
      </c>
      <c r="X345">
        <f>VLOOKUP(A345,site_data_desc!$A$2:$M$380,12,0)</f>
        <v>0</v>
      </c>
      <c r="Y345">
        <f>VLOOKUP(A345,site_data_desc!$A$2:$M$380,13,0)</f>
        <v>0</v>
      </c>
    </row>
    <row r="346" spans="1:25" x14ac:dyDescent="0.3">
      <c r="A346" t="s">
        <v>344</v>
      </c>
      <c r="B346" s="1">
        <f>VLOOKUP(A346,welfare_data!$A$1:$C$379,2,0)</f>
        <v>1156855.1762900001</v>
      </c>
      <c r="C346" s="1">
        <f>VLOOKUP(A346,welfare_data!$A$1:$C$379,3,0)</f>
        <v>1477114.6476499999</v>
      </c>
      <c r="D346" t="s">
        <v>379</v>
      </c>
      <c r="E346">
        <v>16.96</v>
      </c>
      <c r="F346">
        <v>57.235999999999898</v>
      </c>
      <c r="G346" t="str">
        <f t="shared" si="42"/>
        <v>1,000,000 - 3,000,000</v>
      </c>
      <c r="H346" t="str">
        <f t="shared" si="43"/>
        <v>1,000,000 - 3,000,000</v>
      </c>
      <c r="I346">
        <f t="shared" si="44"/>
        <v>2</v>
      </c>
      <c r="J346">
        <f t="shared" si="45"/>
        <v>2</v>
      </c>
      <c r="K346">
        <f t="shared" si="40"/>
        <v>1.3160740129524926</v>
      </c>
      <c r="L346">
        <f t="shared" si="41"/>
        <v>1.4142135623730949</v>
      </c>
      <c r="M346">
        <f t="shared" si="46"/>
        <v>1.3160740129524926</v>
      </c>
      <c r="N346">
        <f t="shared" si="47"/>
        <v>1.4142135623730949</v>
      </c>
      <c r="O346">
        <f>VLOOKUP(A346,site_data_desc!$A$2:$M$380,3,0)</f>
        <v>0</v>
      </c>
      <c r="P346">
        <f>VLOOKUP(A346,site_data_desc!$A$2:$M$380,4,0)</f>
        <v>1.30551E-3</v>
      </c>
      <c r="Q346">
        <f>VLOOKUP(A346,site_data_desc!$A$2:$M$380,5,0)</f>
        <v>6.7726202000000004</v>
      </c>
      <c r="R346">
        <f>VLOOKUP(A346,site_data_desc!$A$2:$M$380,6,0)</f>
        <v>21.25</v>
      </c>
      <c r="S346">
        <f>VLOOKUP(A346,site_data_desc!$A$2:$M$380,7,0)</f>
        <v>1</v>
      </c>
      <c r="T346">
        <f>VLOOKUP(A346,site_data_desc!$A$2:$M$380,8,0)</f>
        <v>1.333E-2</v>
      </c>
      <c r="U346">
        <f>VLOOKUP(A346,site_data_desc!$A$2:$M$380,9,0)</f>
        <v>0.01</v>
      </c>
      <c r="V346">
        <f>VLOOKUP(A346,site_data_desc!$A$2:$M$380,10,0)</f>
        <v>1</v>
      </c>
      <c r="W346">
        <f>VLOOKUP(A346,site_data_desc!$A$2:$M$380,11,0)</f>
        <v>0</v>
      </c>
      <c r="X346">
        <f>VLOOKUP(A346,site_data_desc!$A$2:$M$380,12,0)</f>
        <v>0</v>
      </c>
      <c r="Y346">
        <f>VLOOKUP(A346,site_data_desc!$A$2:$M$380,13,0)</f>
        <v>0</v>
      </c>
    </row>
    <row r="347" spans="1:25" x14ac:dyDescent="0.3">
      <c r="A347" t="s">
        <v>345</v>
      </c>
      <c r="B347" s="1">
        <f>VLOOKUP(A347,welfare_data!$A$1:$C$379,2,0)</f>
        <v>23230663.166870002</v>
      </c>
      <c r="C347" s="1">
        <f>VLOOKUP(A347,welfare_data!$A$1:$C$379,3,0)</f>
        <v>29663146.187619999</v>
      </c>
      <c r="D347" t="s">
        <v>379</v>
      </c>
      <c r="E347">
        <v>16.739000000000001</v>
      </c>
      <c r="F347">
        <v>56.704999999999899</v>
      </c>
      <c r="G347" t="str">
        <f t="shared" si="42"/>
        <v>10,000,000 - 30,000,000</v>
      </c>
      <c r="H347" t="str">
        <f t="shared" si="43"/>
        <v>10,000,000 - 30,000,000</v>
      </c>
      <c r="I347">
        <f t="shared" si="44"/>
        <v>4</v>
      </c>
      <c r="J347">
        <f t="shared" si="45"/>
        <v>4</v>
      </c>
      <c r="K347">
        <f t="shared" si="40"/>
        <v>1.7320508075688776</v>
      </c>
      <c r="L347">
        <f t="shared" si="41"/>
        <v>1.9999999999999996</v>
      </c>
      <c r="M347">
        <f t="shared" si="46"/>
        <v>1.7320508075688776</v>
      </c>
      <c r="N347">
        <f t="shared" si="47"/>
        <v>1.9999999999999996</v>
      </c>
      <c r="O347">
        <f>VLOOKUP(A347,site_data_desc!$A$2:$M$380,3,0)</f>
        <v>0</v>
      </c>
      <c r="P347">
        <f>VLOOKUP(A347,site_data_desc!$A$2:$M$380,4,0)</f>
        <v>1.27825E-2</v>
      </c>
      <c r="Q347">
        <f>VLOOKUP(A347,site_data_desc!$A$2:$M$380,5,0)</f>
        <v>8.5563202</v>
      </c>
      <c r="R347">
        <f>VLOOKUP(A347,site_data_desc!$A$2:$M$380,6,0)</f>
        <v>7.1532501999999996</v>
      </c>
      <c r="S347">
        <f>VLOOKUP(A347,site_data_desc!$A$2:$M$380,7,0)</f>
        <v>1</v>
      </c>
      <c r="T347">
        <f>VLOOKUP(A347,site_data_desc!$A$2:$M$380,8,0)</f>
        <v>0.02</v>
      </c>
      <c r="U347">
        <f>VLOOKUP(A347,site_data_desc!$A$2:$M$380,9,0)</f>
        <v>0.01</v>
      </c>
      <c r="V347">
        <f>VLOOKUP(A347,site_data_desc!$A$2:$M$380,10,0)</f>
        <v>1</v>
      </c>
      <c r="W347">
        <f>VLOOKUP(A347,site_data_desc!$A$2:$M$380,11,0)</f>
        <v>0</v>
      </c>
      <c r="X347">
        <f>VLOOKUP(A347,site_data_desc!$A$2:$M$380,12,0)</f>
        <v>0</v>
      </c>
      <c r="Y347">
        <f>VLOOKUP(A347,site_data_desc!$A$2:$M$380,13,0)</f>
        <v>0</v>
      </c>
    </row>
    <row r="348" spans="1:25" x14ac:dyDescent="0.3">
      <c r="A348" t="s">
        <v>346</v>
      </c>
      <c r="B348" s="1">
        <f>VLOOKUP(A348,welfare_data!$A$1:$C$379,2,0)</f>
        <v>3939525.802863</v>
      </c>
      <c r="C348" s="1">
        <f>VLOOKUP(A348,welfare_data!$A$1:$C$379,3,0)</f>
        <v>5084575.6871750001</v>
      </c>
      <c r="D348" t="s">
        <v>379</v>
      </c>
      <c r="E348">
        <v>12.7289999999999</v>
      </c>
      <c r="F348">
        <v>56.649000000000001</v>
      </c>
      <c r="G348" t="str">
        <f t="shared" si="42"/>
        <v>3,000,000 - 10,000,000</v>
      </c>
      <c r="H348" t="str">
        <f t="shared" si="43"/>
        <v>3,000,000 - 10,000,000</v>
      </c>
      <c r="I348">
        <f t="shared" si="44"/>
        <v>3</v>
      </c>
      <c r="J348">
        <f t="shared" si="45"/>
        <v>3</v>
      </c>
      <c r="K348">
        <f t="shared" si="40"/>
        <v>1.5098036484771051</v>
      </c>
      <c r="L348">
        <f t="shared" si="41"/>
        <v>1.6817928305074288</v>
      </c>
      <c r="M348">
        <f t="shared" si="46"/>
        <v>1.5098036484771051</v>
      </c>
      <c r="N348">
        <f t="shared" si="47"/>
        <v>1.6817928305074288</v>
      </c>
      <c r="O348">
        <f>VLOOKUP(A348,site_data_desc!$A$2:$M$380,3,0)</f>
        <v>0</v>
      </c>
      <c r="P348">
        <f>VLOOKUP(A348,site_data_desc!$A$2:$M$380,4,0)</f>
        <v>0.26187600999999999</v>
      </c>
      <c r="Q348">
        <f>VLOOKUP(A348,site_data_desc!$A$2:$M$380,5,0)</f>
        <v>262.66199</v>
      </c>
      <c r="R348">
        <f>VLOOKUP(A348,site_data_desc!$A$2:$M$380,6,0)</f>
        <v>390.94900999999999</v>
      </c>
      <c r="S348">
        <f>VLOOKUP(A348,site_data_desc!$A$2:$M$380,7,0)</f>
        <v>1</v>
      </c>
      <c r="T348">
        <f>VLOOKUP(A348,site_data_desc!$A$2:$M$380,8,0)</f>
        <v>0.04</v>
      </c>
      <c r="U348">
        <f>VLOOKUP(A348,site_data_desc!$A$2:$M$380,9,0)</f>
        <v>2.5000000000000001E-2</v>
      </c>
      <c r="V348">
        <f>VLOOKUP(A348,site_data_desc!$A$2:$M$380,10,0)</f>
        <v>1</v>
      </c>
      <c r="W348">
        <f>VLOOKUP(A348,site_data_desc!$A$2:$M$380,11,0)</f>
        <v>0</v>
      </c>
      <c r="X348">
        <f>VLOOKUP(A348,site_data_desc!$A$2:$M$380,12,0)</f>
        <v>0</v>
      </c>
      <c r="Y348">
        <f>VLOOKUP(A348,site_data_desc!$A$2:$M$380,13,0)</f>
        <v>0</v>
      </c>
    </row>
    <row r="349" spans="1:25" x14ac:dyDescent="0.3">
      <c r="A349" t="s">
        <v>347</v>
      </c>
      <c r="B349" s="1">
        <f>VLOOKUP(A349,welfare_data!$A$1:$C$379,2,0)</f>
        <v>87414513.860139996</v>
      </c>
      <c r="C349" s="1">
        <f>VLOOKUP(A349,welfare_data!$A$1:$C$379,3,0)</f>
        <v>113509249.8127</v>
      </c>
      <c r="D349" t="s">
        <v>379</v>
      </c>
      <c r="E349">
        <v>12.89</v>
      </c>
      <c r="F349">
        <v>56.640999999999899</v>
      </c>
      <c r="G349" t="str">
        <f t="shared" si="42"/>
        <v>70,000,000 - 150,000,000</v>
      </c>
      <c r="H349" t="str">
        <f t="shared" si="43"/>
        <v>70,000,000 - 150,000,000</v>
      </c>
      <c r="I349">
        <f t="shared" si="44"/>
        <v>6</v>
      </c>
      <c r="J349">
        <f t="shared" si="45"/>
        <v>6</v>
      </c>
      <c r="K349">
        <f t="shared" si="40"/>
        <v>2.2795070569547784</v>
      </c>
      <c r="L349">
        <f t="shared" si="41"/>
        <v>2.8284271247461894</v>
      </c>
      <c r="M349">
        <f t="shared" si="46"/>
        <v>2.2795070569547784</v>
      </c>
      <c r="N349">
        <f t="shared" si="47"/>
        <v>2.8284271247461894</v>
      </c>
      <c r="O349">
        <f>VLOOKUP(A349,site_data_desc!$A$2:$M$380,3,0)</f>
        <v>0</v>
      </c>
      <c r="P349">
        <f>VLOOKUP(A349,site_data_desc!$A$2:$M$380,4,0)</f>
        <v>0.64512999999999998</v>
      </c>
      <c r="Q349">
        <f>VLOOKUP(A349,site_data_desc!$A$2:$M$380,5,0)</f>
        <v>676.03399999999999</v>
      </c>
      <c r="R349">
        <f>VLOOKUP(A349,site_data_desc!$A$2:$M$380,6,0)</f>
        <v>313.21499999999997</v>
      </c>
      <c r="S349">
        <f>VLOOKUP(A349,site_data_desc!$A$2:$M$380,7,0)</f>
        <v>2</v>
      </c>
      <c r="T349">
        <f>VLOOKUP(A349,site_data_desc!$A$2:$M$380,8,0)</f>
        <v>2.571E-2</v>
      </c>
      <c r="U349">
        <f>VLOOKUP(A349,site_data_desc!$A$2:$M$380,9,0)</f>
        <v>8.5709999999999995E-2</v>
      </c>
      <c r="V349">
        <f>VLOOKUP(A349,site_data_desc!$A$2:$M$380,10,0)</f>
        <v>0</v>
      </c>
      <c r="W349">
        <f>VLOOKUP(A349,site_data_desc!$A$2:$M$380,11,0)</f>
        <v>1</v>
      </c>
      <c r="X349">
        <f>VLOOKUP(A349,site_data_desc!$A$2:$M$380,12,0)</f>
        <v>0</v>
      </c>
      <c r="Y349">
        <f>VLOOKUP(A349,site_data_desc!$A$2:$M$380,13,0)</f>
        <v>0</v>
      </c>
    </row>
    <row r="350" spans="1:25" x14ac:dyDescent="0.3">
      <c r="A350" t="s">
        <v>348</v>
      </c>
      <c r="B350" s="1">
        <f>VLOOKUP(A350,welfare_data!$A$1:$C$379,2,0)</f>
        <v>2199835.067549</v>
      </c>
      <c r="C350" s="1">
        <f>VLOOKUP(A350,welfare_data!$A$1:$C$379,3,0)</f>
        <v>2854673.1629840001</v>
      </c>
      <c r="D350" t="s">
        <v>379</v>
      </c>
      <c r="E350">
        <v>12.903</v>
      </c>
      <c r="F350">
        <v>56.454000000000001</v>
      </c>
      <c r="G350" t="str">
        <f t="shared" si="42"/>
        <v>1,000,000 - 3,000,000</v>
      </c>
      <c r="H350" t="str">
        <f t="shared" si="43"/>
        <v>1,000,000 - 3,000,000</v>
      </c>
      <c r="I350">
        <f t="shared" si="44"/>
        <v>2</v>
      </c>
      <c r="J350">
        <f t="shared" si="45"/>
        <v>2</v>
      </c>
      <c r="K350">
        <f t="shared" si="40"/>
        <v>1.3160740129524926</v>
      </c>
      <c r="L350">
        <f t="shared" si="41"/>
        <v>1.4142135623730949</v>
      </c>
      <c r="M350">
        <f t="shared" si="46"/>
        <v>1.3160740129524926</v>
      </c>
      <c r="N350">
        <f t="shared" si="47"/>
        <v>1.4142135623730949</v>
      </c>
      <c r="O350">
        <f>VLOOKUP(A350,site_data_desc!$A$2:$M$380,3,0)</f>
        <v>0</v>
      </c>
      <c r="P350">
        <f>VLOOKUP(A350,site_data_desc!$A$2:$M$380,4,0)</f>
        <v>0.20151401000000002</v>
      </c>
      <c r="Q350">
        <f>VLOOKUP(A350,site_data_desc!$A$2:$M$380,5,0)</f>
        <v>146.81899999999999</v>
      </c>
      <c r="R350">
        <f>VLOOKUP(A350,site_data_desc!$A$2:$M$380,6,0)</f>
        <v>80.961799999999997</v>
      </c>
      <c r="S350">
        <f>VLOOKUP(A350,site_data_desc!$A$2:$M$380,7,0)</f>
        <v>1</v>
      </c>
      <c r="T350">
        <f>VLOOKUP(A350,site_data_desc!$A$2:$M$380,8,0)</f>
        <v>0.06</v>
      </c>
      <c r="U350">
        <f>VLOOKUP(A350,site_data_desc!$A$2:$M$380,9,0)</f>
        <v>0.06</v>
      </c>
      <c r="V350">
        <f>VLOOKUP(A350,site_data_desc!$A$2:$M$380,10,0)</f>
        <v>1</v>
      </c>
      <c r="W350">
        <f>VLOOKUP(A350,site_data_desc!$A$2:$M$380,11,0)</f>
        <v>0</v>
      </c>
      <c r="X350">
        <f>VLOOKUP(A350,site_data_desc!$A$2:$M$380,12,0)</f>
        <v>0</v>
      </c>
      <c r="Y350">
        <f>VLOOKUP(A350,site_data_desc!$A$2:$M$380,13,0)</f>
        <v>0</v>
      </c>
    </row>
    <row r="351" spans="1:25" x14ac:dyDescent="0.3">
      <c r="A351" t="s">
        <v>349</v>
      </c>
      <c r="B351" s="1">
        <f>VLOOKUP(A351,welfare_data!$A$1:$C$379,2,0)</f>
        <v>10247839.066</v>
      </c>
      <c r="C351" s="1">
        <f>VLOOKUP(A351,welfare_data!$A$1:$C$379,3,0)</f>
        <v>13282997.663310001</v>
      </c>
      <c r="D351" t="s">
        <v>379</v>
      </c>
      <c r="E351">
        <v>12.941000000000001</v>
      </c>
      <c r="F351">
        <v>56.514000000000003</v>
      </c>
      <c r="G351" t="str">
        <f t="shared" si="42"/>
        <v>10,000,000 - 30,000,000</v>
      </c>
      <c r="H351" t="str">
        <f t="shared" si="43"/>
        <v>10,000,000 - 30,000,000</v>
      </c>
      <c r="I351">
        <f t="shared" si="44"/>
        <v>4</v>
      </c>
      <c r="J351">
        <f t="shared" si="45"/>
        <v>4</v>
      </c>
      <c r="K351">
        <f t="shared" si="40"/>
        <v>1.7320508075688776</v>
      </c>
      <c r="L351">
        <f t="shared" si="41"/>
        <v>1.9999999999999996</v>
      </c>
      <c r="M351">
        <f t="shared" si="46"/>
        <v>1.7320508075688776</v>
      </c>
      <c r="N351">
        <f t="shared" si="47"/>
        <v>1.9999999999999996</v>
      </c>
      <c r="O351">
        <f>VLOOKUP(A351,site_data_desc!$A$2:$M$380,3,0)</f>
        <v>0</v>
      </c>
      <c r="P351">
        <f>VLOOKUP(A351,site_data_desc!$A$2:$M$380,4,0)</f>
        <v>0.19128899999999999</v>
      </c>
      <c r="Q351">
        <f>VLOOKUP(A351,site_data_desc!$A$2:$M$380,5,0)</f>
        <v>103.61199999999999</v>
      </c>
      <c r="R351">
        <f>VLOOKUP(A351,site_data_desc!$A$2:$M$380,6,0)</f>
        <v>106.65900000000001</v>
      </c>
      <c r="S351">
        <f>VLOOKUP(A351,site_data_desc!$A$2:$M$380,7,0)</f>
        <v>2</v>
      </c>
      <c r="T351">
        <f>VLOOKUP(A351,site_data_desc!$A$2:$M$380,8,0)</f>
        <v>0.08</v>
      </c>
      <c r="U351">
        <f>VLOOKUP(A351,site_data_desc!$A$2:$M$380,9,0)</f>
        <v>0.112</v>
      </c>
      <c r="V351">
        <f>VLOOKUP(A351,site_data_desc!$A$2:$M$380,10,0)</f>
        <v>0</v>
      </c>
      <c r="W351">
        <f>VLOOKUP(A351,site_data_desc!$A$2:$M$380,11,0)</f>
        <v>1</v>
      </c>
      <c r="X351">
        <f>VLOOKUP(A351,site_data_desc!$A$2:$M$380,12,0)</f>
        <v>0</v>
      </c>
      <c r="Y351">
        <f>VLOOKUP(A351,site_data_desc!$A$2:$M$380,13,0)</f>
        <v>0</v>
      </c>
    </row>
    <row r="352" spans="1:25" x14ac:dyDescent="0.3">
      <c r="A352" t="s">
        <v>350</v>
      </c>
      <c r="B352" s="1">
        <f>VLOOKUP(A352,welfare_data!$A$1:$C$379,2,0)</f>
        <v>1290100.061977</v>
      </c>
      <c r="C352" s="1">
        <f>VLOOKUP(A352,welfare_data!$A$1:$C$379,3,0)</f>
        <v>1656921.5639279999</v>
      </c>
      <c r="D352" t="s">
        <v>379</v>
      </c>
      <c r="E352">
        <v>12.493</v>
      </c>
      <c r="F352">
        <v>56.887999999999899</v>
      </c>
      <c r="G352" t="str">
        <f t="shared" si="42"/>
        <v>1,000,000 - 3,000,000</v>
      </c>
      <c r="H352" t="str">
        <f t="shared" si="43"/>
        <v>1,000,000 - 3,000,000</v>
      </c>
      <c r="I352">
        <f t="shared" si="44"/>
        <v>2</v>
      </c>
      <c r="J352">
        <f t="shared" si="45"/>
        <v>2</v>
      </c>
      <c r="K352">
        <f t="shared" si="40"/>
        <v>1.3160740129524926</v>
      </c>
      <c r="L352">
        <f t="shared" si="41"/>
        <v>1.4142135623730949</v>
      </c>
      <c r="M352">
        <f t="shared" si="46"/>
        <v>1.3160740129524926</v>
      </c>
      <c r="N352">
        <f t="shared" si="47"/>
        <v>1.4142135623730949</v>
      </c>
      <c r="O352">
        <f>VLOOKUP(A352,site_data_desc!$A$2:$M$380,3,0)</f>
        <v>0</v>
      </c>
      <c r="P352">
        <f>VLOOKUP(A352,site_data_desc!$A$2:$M$380,4,0)</f>
        <v>0.48975000000000002</v>
      </c>
      <c r="Q352">
        <f>VLOOKUP(A352,site_data_desc!$A$2:$M$380,5,0)</f>
        <v>303.05300999999997</v>
      </c>
      <c r="R352">
        <f>VLOOKUP(A352,site_data_desc!$A$2:$M$380,6,0)</f>
        <v>156.22399999999999</v>
      </c>
      <c r="S352">
        <f>VLOOKUP(A352,site_data_desc!$A$2:$M$380,7,0)</f>
        <v>1</v>
      </c>
      <c r="T352">
        <f>VLOOKUP(A352,site_data_desc!$A$2:$M$380,8,0)</f>
        <v>0.04</v>
      </c>
      <c r="U352">
        <f>VLOOKUP(A352,site_data_desc!$A$2:$M$380,9,0)</f>
        <v>1.6E-2</v>
      </c>
      <c r="V352">
        <f>VLOOKUP(A352,site_data_desc!$A$2:$M$380,10,0)</f>
        <v>1</v>
      </c>
      <c r="W352">
        <f>VLOOKUP(A352,site_data_desc!$A$2:$M$380,11,0)</f>
        <v>0</v>
      </c>
      <c r="X352">
        <f>VLOOKUP(A352,site_data_desc!$A$2:$M$380,12,0)</f>
        <v>0</v>
      </c>
      <c r="Y352">
        <f>VLOOKUP(A352,site_data_desc!$A$2:$M$380,13,0)</f>
        <v>0</v>
      </c>
    </row>
    <row r="353" spans="1:25" x14ac:dyDescent="0.3">
      <c r="A353" t="s">
        <v>351</v>
      </c>
      <c r="B353" s="1">
        <f>VLOOKUP(A353,welfare_data!$A$1:$C$379,2,0)</f>
        <v>230558.36354300001</v>
      </c>
      <c r="C353" s="1">
        <f>VLOOKUP(A353,welfare_data!$A$1:$C$379,3,0)</f>
        <v>296156.37936620001</v>
      </c>
      <c r="D353" t="s">
        <v>379</v>
      </c>
      <c r="E353">
        <v>12.502000000000001</v>
      </c>
      <c r="F353">
        <v>56.884999999999899</v>
      </c>
      <c r="G353" t="str">
        <f t="shared" si="42"/>
        <v>&lt; 1 million</v>
      </c>
      <c r="H353" t="str">
        <f t="shared" si="43"/>
        <v>&lt; 1 million</v>
      </c>
      <c r="I353">
        <f t="shared" si="44"/>
        <v>1</v>
      </c>
      <c r="J353">
        <f t="shared" si="45"/>
        <v>1</v>
      </c>
      <c r="K353">
        <f t="shared" si="40"/>
        <v>1.1472026904398771</v>
      </c>
      <c r="L353">
        <f t="shared" si="41"/>
        <v>1.189207115002721</v>
      </c>
      <c r="M353">
        <f t="shared" si="46"/>
        <v>1.1472026904398771</v>
      </c>
      <c r="N353">
        <f t="shared" si="47"/>
        <v>1.189207115002721</v>
      </c>
      <c r="O353">
        <f>VLOOKUP(A353,site_data_desc!$A$2:$M$380,3,0)</f>
        <v>0</v>
      </c>
      <c r="P353">
        <f>VLOOKUP(A353,site_data_desc!$A$2:$M$380,4,0)</f>
        <v>0.50449398999999995</v>
      </c>
      <c r="Q353">
        <f>VLOOKUP(A353,site_data_desc!$A$2:$M$380,5,0)</f>
        <v>296.93700999999999</v>
      </c>
      <c r="R353">
        <f>VLOOKUP(A353,site_data_desc!$A$2:$M$380,6,0)</f>
        <v>152.43299999999999</v>
      </c>
      <c r="S353">
        <f>VLOOKUP(A353,site_data_desc!$A$2:$M$380,7,0)</f>
        <v>1</v>
      </c>
      <c r="T353">
        <f>VLOOKUP(A353,site_data_desc!$A$2:$M$380,8,0)</f>
        <v>7.0000000000000007E-2</v>
      </c>
      <c r="U353">
        <f>VLOOKUP(A353,site_data_desc!$A$2:$M$380,9,0)</f>
        <v>0.01</v>
      </c>
      <c r="V353">
        <f>VLOOKUP(A353,site_data_desc!$A$2:$M$380,10,0)</f>
        <v>1</v>
      </c>
      <c r="W353">
        <f>VLOOKUP(A353,site_data_desc!$A$2:$M$380,11,0)</f>
        <v>0</v>
      </c>
      <c r="X353">
        <f>VLOOKUP(A353,site_data_desc!$A$2:$M$380,12,0)</f>
        <v>0</v>
      </c>
      <c r="Y353">
        <f>VLOOKUP(A353,site_data_desc!$A$2:$M$380,13,0)</f>
        <v>0</v>
      </c>
    </row>
    <row r="354" spans="1:25" x14ac:dyDescent="0.3">
      <c r="A354" t="s">
        <v>352</v>
      </c>
      <c r="B354" s="1">
        <f>VLOOKUP(A354,welfare_data!$A$1:$C$379,2,0)</f>
        <v>51021918.347460002</v>
      </c>
      <c r="C354" s="1">
        <f>VLOOKUP(A354,welfare_data!$A$1:$C$379,3,0)</f>
        <v>65387896.766989999</v>
      </c>
      <c r="D354" t="s">
        <v>379</v>
      </c>
      <c r="E354">
        <v>12.241</v>
      </c>
      <c r="F354">
        <v>57.109000000000002</v>
      </c>
      <c r="G354" t="str">
        <f t="shared" si="42"/>
        <v>30,000,000 - 70,000,000</v>
      </c>
      <c r="H354" t="str">
        <f t="shared" si="43"/>
        <v>30,000,000 - 70,000,000</v>
      </c>
      <c r="I354">
        <f t="shared" si="44"/>
        <v>5</v>
      </c>
      <c r="J354">
        <f t="shared" si="45"/>
        <v>5</v>
      </c>
      <c r="K354">
        <f t="shared" si="40"/>
        <v>1.9870133464215782</v>
      </c>
      <c r="L354">
        <f t="shared" si="41"/>
        <v>2.3784142300054416</v>
      </c>
      <c r="M354">
        <f t="shared" si="46"/>
        <v>1.9870133464215782</v>
      </c>
      <c r="N354">
        <f t="shared" si="47"/>
        <v>2.3784142300054416</v>
      </c>
      <c r="O354">
        <f>VLOOKUP(A354,site_data_desc!$A$2:$M$380,3,0)</f>
        <v>0</v>
      </c>
      <c r="P354">
        <f>VLOOKUP(A354,site_data_desc!$A$2:$M$380,4,0)</f>
        <v>0.65865301999999992</v>
      </c>
      <c r="Q354">
        <f>VLOOKUP(A354,site_data_desc!$A$2:$M$380,5,0)</f>
        <v>337.14699999999999</v>
      </c>
      <c r="R354">
        <f>VLOOKUP(A354,site_data_desc!$A$2:$M$380,6,0)</f>
        <v>186.65799999999999</v>
      </c>
      <c r="S354">
        <f>VLOOKUP(A354,site_data_desc!$A$2:$M$380,7,0)</f>
        <v>2</v>
      </c>
      <c r="T354">
        <f>VLOOKUP(A354,site_data_desc!$A$2:$M$380,8,0)</f>
        <v>0.1</v>
      </c>
      <c r="U354">
        <f>VLOOKUP(A354,site_data_desc!$A$2:$M$380,9,0)</f>
        <v>3.7499999999999999E-2</v>
      </c>
      <c r="V354">
        <f>VLOOKUP(A354,site_data_desc!$A$2:$M$380,10,0)</f>
        <v>0</v>
      </c>
      <c r="W354">
        <f>VLOOKUP(A354,site_data_desc!$A$2:$M$380,11,0)</f>
        <v>1</v>
      </c>
      <c r="X354">
        <f>VLOOKUP(A354,site_data_desc!$A$2:$M$380,12,0)</f>
        <v>0</v>
      </c>
      <c r="Y354">
        <f>VLOOKUP(A354,site_data_desc!$A$2:$M$380,13,0)</f>
        <v>0</v>
      </c>
    </row>
    <row r="355" spans="1:25" x14ac:dyDescent="0.3">
      <c r="A355" t="s">
        <v>353</v>
      </c>
      <c r="B355" s="1">
        <f>VLOOKUP(A355,welfare_data!$A$1:$C$379,2,0)</f>
        <v>2285136.8226729999</v>
      </c>
      <c r="C355" s="1">
        <f>VLOOKUP(A355,welfare_data!$A$1:$C$379,3,0)</f>
        <v>2919290.718415</v>
      </c>
      <c r="D355" t="s">
        <v>379</v>
      </c>
      <c r="E355">
        <v>12.212</v>
      </c>
      <c r="F355">
        <v>57.183</v>
      </c>
      <c r="G355" t="str">
        <f t="shared" si="42"/>
        <v>1,000,000 - 3,000,000</v>
      </c>
      <c r="H355" t="str">
        <f t="shared" si="43"/>
        <v>1,000,000 - 3,000,000</v>
      </c>
      <c r="I355">
        <f t="shared" si="44"/>
        <v>2</v>
      </c>
      <c r="J355">
        <f t="shared" si="45"/>
        <v>2</v>
      </c>
      <c r="K355">
        <f t="shared" si="40"/>
        <v>1.3160740129524926</v>
      </c>
      <c r="L355">
        <f t="shared" si="41"/>
        <v>1.4142135623730949</v>
      </c>
      <c r="M355">
        <f t="shared" si="46"/>
        <v>1.3160740129524926</v>
      </c>
      <c r="N355">
        <f t="shared" si="47"/>
        <v>1.4142135623730949</v>
      </c>
      <c r="O355">
        <f>VLOOKUP(A355,site_data_desc!$A$2:$M$380,3,0)</f>
        <v>0</v>
      </c>
      <c r="P355">
        <f>VLOOKUP(A355,site_data_desc!$A$2:$M$380,4,0)</f>
        <v>0.14408700999999999</v>
      </c>
      <c r="Q355">
        <f>VLOOKUP(A355,site_data_desc!$A$2:$M$380,5,0)</f>
        <v>102.46899999999999</v>
      </c>
      <c r="R355">
        <f>VLOOKUP(A355,site_data_desc!$A$2:$M$380,6,0)</f>
        <v>142.10699</v>
      </c>
      <c r="S355">
        <f>VLOOKUP(A355,site_data_desc!$A$2:$M$380,7,0)</f>
        <v>2</v>
      </c>
      <c r="T355">
        <f>VLOOKUP(A355,site_data_desc!$A$2:$M$380,8,0)</f>
        <v>0.42599999999999999</v>
      </c>
      <c r="U355">
        <f>VLOOKUP(A355,site_data_desc!$A$2:$M$380,9,0)</f>
        <v>0.20399999999999999</v>
      </c>
      <c r="V355">
        <f>VLOOKUP(A355,site_data_desc!$A$2:$M$380,10,0)</f>
        <v>0</v>
      </c>
      <c r="W355">
        <f>VLOOKUP(A355,site_data_desc!$A$2:$M$380,11,0)</f>
        <v>1</v>
      </c>
      <c r="X355">
        <f>VLOOKUP(A355,site_data_desc!$A$2:$M$380,12,0)</f>
        <v>0</v>
      </c>
      <c r="Y355">
        <f>VLOOKUP(A355,site_data_desc!$A$2:$M$380,13,0)</f>
        <v>0</v>
      </c>
    </row>
    <row r="356" spans="1:25" x14ac:dyDescent="0.3">
      <c r="A356" t="s">
        <v>354</v>
      </c>
      <c r="B356" s="1">
        <f>VLOOKUP(A356,welfare_data!$A$1:$C$379,2,0)</f>
        <v>18309990.286630001</v>
      </c>
      <c r="C356" s="1">
        <f>VLOOKUP(A356,welfare_data!$A$1:$C$379,3,0)</f>
        <v>23374876.454390001</v>
      </c>
      <c r="D356" t="s">
        <v>379</v>
      </c>
      <c r="E356">
        <v>11.9179999999999</v>
      </c>
      <c r="F356">
        <v>57.43</v>
      </c>
      <c r="G356" t="str">
        <f t="shared" si="42"/>
        <v>10,000,000 - 30,000,000</v>
      </c>
      <c r="H356" t="str">
        <f t="shared" si="43"/>
        <v>10,000,000 - 30,000,000</v>
      </c>
      <c r="I356">
        <f t="shared" si="44"/>
        <v>4</v>
      </c>
      <c r="J356">
        <f t="shared" si="45"/>
        <v>4</v>
      </c>
      <c r="K356">
        <f t="shared" si="40"/>
        <v>1.7320508075688776</v>
      </c>
      <c r="L356">
        <f t="shared" si="41"/>
        <v>1.9999999999999996</v>
      </c>
      <c r="M356">
        <f t="shared" si="46"/>
        <v>1.7320508075688776</v>
      </c>
      <c r="N356">
        <f t="shared" si="47"/>
        <v>1.9999999999999996</v>
      </c>
      <c r="O356">
        <f>VLOOKUP(A356,site_data_desc!$A$2:$M$380,3,0)</f>
        <v>0</v>
      </c>
      <c r="P356">
        <f>VLOOKUP(A356,site_data_desc!$A$2:$M$380,4,0)</f>
        <v>0.152918</v>
      </c>
      <c r="Q356">
        <f>VLOOKUP(A356,site_data_desc!$A$2:$M$380,5,0)</f>
        <v>137.255</v>
      </c>
      <c r="R356">
        <f>VLOOKUP(A356,site_data_desc!$A$2:$M$380,6,0)</f>
        <v>184.79300000000001</v>
      </c>
      <c r="S356">
        <f>VLOOKUP(A356,site_data_desc!$A$2:$M$380,7,0)</f>
        <v>1</v>
      </c>
      <c r="T356">
        <f>VLOOKUP(A356,site_data_desc!$A$2:$M$380,8,0)</f>
        <v>0.05</v>
      </c>
      <c r="U356">
        <f>VLOOKUP(A356,site_data_desc!$A$2:$M$380,9,0)</f>
        <v>0.05</v>
      </c>
      <c r="V356">
        <f>VLOOKUP(A356,site_data_desc!$A$2:$M$380,10,0)</f>
        <v>1</v>
      </c>
      <c r="W356">
        <f>VLOOKUP(A356,site_data_desc!$A$2:$M$380,11,0)</f>
        <v>0</v>
      </c>
      <c r="X356">
        <f>VLOOKUP(A356,site_data_desc!$A$2:$M$380,12,0)</f>
        <v>0</v>
      </c>
      <c r="Y356">
        <f>VLOOKUP(A356,site_data_desc!$A$2:$M$380,13,0)</f>
        <v>0</v>
      </c>
    </row>
    <row r="357" spans="1:25" x14ac:dyDescent="0.3">
      <c r="A357" t="s">
        <v>355</v>
      </c>
      <c r="B357" s="1">
        <f>VLOOKUP(A357,welfare_data!$A$1:$C$379,2,0)</f>
        <v>1990730.2817609999</v>
      </c>
      <c r="C357" s="1">
        <f>VLOOKUP(A357,welfare_data!$A$1:$C$379,3,0)</f>
        <v>2540130.8426859998</v>
      </c>
      <c r="D357" t="s">
        <v>379</v>
      </c>
      <c r="E357">
        <v>12.028</v>
      </c>
      <c r="F357">
        <v>57.389000000000003</v>
      </c>
      <c r="G357" t="str">
        <f t="shared" si="42"/>
        <v>1,000,000 - 3,000,000</v>
      </c>
      <c r="H357" t="str">
        <f t="shared" si="43"/>
        <v>1,000,000 - 3,000,000</v>
      </c>
      <c r="I357">
        <f t="shared" si="44"/>
        <v>2</v>
      </c>
      <c r="J357">
        <f t="shared" si="45"/>
        <v>2</v>
      </c>
      <c r="K357">
        <f t="shared" si="40"/>
        <v>1.3160740129524926</v>
      </c>
      <c r="L357">
        <f t="shared" si="41"/>
        <v>1.4142135623730949</v>
      </c>
      <c r="M357">
        <f t="shared" si="46"/>
        <v>1.3160740129524926</v>
      </c>
      <c r="N357">
        <f t="shared" si="47"/>
        <v>1.4142135623730949</v>
      </c>
      <c r="O357">
        <f>VLOOKUP(A357,site_data_desc!$A$2:$M$380,3,0)</f>
        <v>0</v>
      </c>
      <c r="P357">
        <f>VLOOKUP(A357,site_data_desc!$A$2:$M$380,4,0)</f>
        <v>0.31154300000000001</v>
      </c>
      <c r="Q357">
        <f>VLOOKUP(A357,site_data_desc!$A$2:$M$380,5,0)</f>
        <v>189.51401000000001</v>
      </c>
      <c r="R357">
        <f>VLOOKUP(A357,site_data_desc!$A$2:$M$380,6,0)</f>
        <v>153.53101000000001</v>
      </c>
      <c r="S357">
        <f>VLOOKUP(A357,site_data_desc!$A$2:$M$380,7,0)</f>
        <v>1</v>
      </c>
      <c r="T357">
        <f>VLOOKUP(A357,site_data_desc!$A$2:$M$380,8,0)</f>
        <v>0.05</v>
      </c>
      <c r="U357">
        <f>VLOOKUP(A357,site_data_desc!$A$2:$M$380,9,0)</f>
        <v>0.05</v>
      </c>
      <c r="V357">
        <f>VLOOKUP(A357,site_data_desc!$A$2:$M$380,10,0)</f>
        <v>1</v>
      </c>
      <c r="W357">
        <f>VLOOKUP(A357,site_data_desc!$A$2:$M$380,11,0)</f>
        <v>0</v>
      </c>
      <c r="X357">
        <f>VLOOKUP(A357,site_data_desc!$A$2:$M$380,12,0)</f>
        <v>0</v>
      </c>
      <c r="Y357">
        <f>VLOOKUP(A357,site_data_desc!$A$2:$M$380,13,0)</f>
        <v>0</v>
      </c>
    </row>
    <row r="358" spans="1:25" x14ac:dyDescent="0.3">
      <c r="A358" t="s">
        <v>356</v>
      </c>
      <c r="B358" s="1">
        <f>VLOOKUP(A358,welfare_data!$A$1:$C$379,2,0)</f>
        <v>3008357.542415</v>
      </c>
      <c r="C358" s="1">
        <f>VLOOKUP(A358,welfare_data!$A$1:$C$379,3,0)</f>
        <v>3837610.4281529998</v>
      </c>
      <c r="D358" t="s">
        <v>379</v>
      </c>
      <c r="E358">
        <v>12.101000000000001</v>
      </c>
      <c r="F358">
        <v>57.396000000000001</v>
      </c>
      <c r="G358" t="str">
        <f t="shared" si="42"/>
        <v>3,000,000 - 10,000,000</v>
      </c>
      <c r="H358" t="str">
        <f t="shared" si="43"/>
        <v>3,000,000 - 10,000,000</v>
      </c>
      <c r="I358">
        <f t="shared" si="44"/>
        <v>3</v>
      </c>
      <c r="J358">
        <f t="shared" si="45"/>
        <v>3</v>
      </c>
      <c r="K358">
        <f t="shared" si="40"/>
        <v>1.5098036484771051</v>
      </c>
      <c r="L358">
        <f t="shared" si="41"/>
        <v>1.6817928305074288</v>
      </c>
      <c r="M358">
        <f t="shared" si="46"/>
        <v>1.5098036484771051</v>
      </c>
      <c r="N358">
        <f t="shared" si="47"/>
        <v>1.6817928305074288</v>
      </c>
      <c r="O358">
        <f>VLOOKUP(A358,site_data_desc!$A$2:$M$380,3,0)</f>
        <v>0</v>
      </c>
      <c r="P358">
        <f>VLOOKUP(A358,site_data_desc!$A$2:$M$380,4,0)</f>
        <v>1.9248301000000002E-2</v>
      </c>
      <c r="Q358">
        <f>VLOOKUP(A358,site_data_desc!$A$2:$M$380,5,0)</f>
        <v>153.80000000000001</v>
      </c>
      <c r="R358">
        <f>VLOOKUP(A358,site_data_desc!$A$2:$M$380,6,0)</f>
        <v>131.08299</v>
      </c>
      <c r="S358">
        <f>VLOOKUP(A358,site_data_desc!$A$2:$M$380,7,0)</f>
        <v>1</v>
      </c>
      <c r="T358">
        <f>VLOOKUP(A358,site_data_desc!$A$2:$M$380,8,0)</f>
        <v>7.4999999999999997E-2</v>
      </c>
      <c r="U358">
        <f>VLOOKUP(A358,site_data_desc!$A$2:$M$380,9,0)</f>
        <v>0.05</v>
      </c>
      <c r="V358">
        <f>VLOOKUP(A358,site_data_desc!$A$2:$M$380,10,0)</f>
        <v>1</v>
      </c>
      <c r="W358">
        <f>VLOOKUP(A358,site_data_desc!$A$2:$M$380,11,0)</f>
        <v>0</v>
      </c>
      <c r="X358">
        <f>VLOOKUP(A358,site_data_desc!$A$2:$M$380,12,0)</f>
        <v>0</v>
      </c>
      <c r="Y358">
        <f>VLOOKUP(A358,site_data_desc!$A$2:$M$380,13,0)</f>
        <v>0</v>
      </c>
    </row>
    <row r="359" spans="1:25" x14ac:dyDescent="0.3">
      <c r="A359" t="s">
        <v>357</v>
      </c>
      <c r="B359" s="1">
        <f>VLOOKUP(A359,welfare_data!$A$1:$C$379,2,0)</f>
        <v>19236974.635279998</v>
      </c>
      <c r="C359" s="1">
        <f>VLOOKUP(A359,welfare_data!$A$1:$C$379,3,0)</f>
        <v>24543083.58625</v>
      </c>
      <c r="D359" t="s">
        <v>379</v>
      </c>
      <c r="E359">
        <v>11.6549999999999</v>
      </c>
      <c r="F359">
        <v>57.755000000000003</v>
      </c>
      <c r="G359" t="str">
        <f t="shared" si="42"/>
        <v>10,000,000 - 30,000,000</v>
      </c>
      <c r="H359" t="str">
        <f t="shared" si="43"/>
        <v>10,000,000 - 30,000,000</v>
      </c>
      <c r="I359">
        <f t="shared" si="44"/>
        <v>4</v>
      </c>
      <c r="J359">
        <f t="shared" si="45"/>
        <v>4</v>
      </c>
      <c r="K359">
        <f t="shared" si="40"/>
        <v>1.7320508075688776</v>
      </c>
      <c r="L359">
        <f t="shared" si="41"/>
        <v>1.9999999999999996</v>
      </c>
      <c r="M359">
        <f t="shared" si="46"/>
        <v>1.7320508075688776</v>
      </c>
      <c r="N359">
        <f t="shared" si="47"/>
        <v>1.9999999999999996</v>
      </c>
      <c r="O359">
        <f>VLOOKUP(A359,site_data_desc!$A$2:$M$380,3,0)</f>
        <v>0</v>
      </c>
      <c r="P359">
        <f>VLOOKUP(A359,site_data_desc!$A$2:$M$380,4,0)</f>
        <v>0.17482201</v>
      </c>
      <c r="Q359">
        <f>VLOOKUP(A359,site_data_desc!$A$2:$M$380,5,0)</f>
        <v>217.38399999999999</v>
      </c>
      <c r="R359">
        <f>VLOOKUP(A359,site_data_desc!$A$2:$M$380,6,0)</f>
        <v>222.17798999999999</v>
      </c>
      <c r="S359">
        <f>VLOOKUP(A359,site_data_desc!$A$2:$M$380,7,0)</f>
        <v>1</v>
      </c>
      <c r="T359">
        <f>VLOOKUP(A359,site_data_desc!$A$2:$M$380,8,0)</f>
        <v>0.01</v>
      </c>
      <c r="U359">
        <f>VLOOKUP(A359,site_data_desc!$A$2:$M$380,9,0)</f>
        <v>0.01</v>
      </c>
      <c r="V359">
        <f>VLOOKUP(A359,site_data_desc!$A$2:$M$380,10,0)</f>
        <v>1</v>
      </c>
      <c r="W359">
        <f>VLOOKUP(A359,site_data_desc!$A$2:$M$380,11,0)</f>
        <v>0</v>
      </c>
      <c r="X359">
        <f>VLOOKUP(A359,site_data_desc!$A$2:$M$380,12,0)</f>
        <v>0</v>
      </c>
      <c r="Y359">
        <f>VLOOKUP(A359,site_data_desc!$A$2:$M$380,13,0)</f>
        <v>0</v>
      </c>
    </row>
    <row r="360" spans="1:25" x14ac:dyDescent="0.3">
      <c r="A360" t="s">
        <v>358</v>
      </c>
      <c r="B360" s="1">
        <f>VLOOKUP(A360,welfare_data!$A$1:$C$379,2,0)</f>
        <v>3046230.3512619999</v>
      </c>
      <c r="C360" s="1">
        <f>VLOOKUP(A360,welfare_data!$A$1:$C$379,3,0)</f>
        <v>3884006.9385290002</v>
      </c>
      <c r="D360" t="s">
        <v>379</v>
      </c>
      <c r="E360">
        <v>11.6679999999999</v>
      </c>
      <c r="F360">
        <v>57.688000000000002</v>
      </c>
      <c r="G360" t="str">
        <f t="shared" si="42"/>
        <v>3,000,000 - 10,000,000</v>
      </c>
      <c r="H360" t="str">
        <f t="shared" si="43"/>
        <v>3,000,000 - 10,000,000</v>
      </c>
      <c r="I360">
        <f t="shared" si="44"/>
        <v>3</v>
      </c>
      <c r="J360">
        <f t="shared" si="45"/>
        <v>3</v>
      </c>
      <c r="K360">
        <f t="shared" si="40"/>
        <v>1.5098036484771051</v>
      </c>
      <c r="L360">
        <f t="shared" si="41"/>
        <v>1.6817928305074288</v>
      </c>
      <c r="M360">
        <f t="shared" si="46"/>
        <v>1.5098036484771051</v>
      </c>
      <c r="N360">
        <f t="shared" si="47"/>
        <v>1.6817928305074288</v>
      </c>
      <c r="O360">
        <f>VLOOKUP(A360,site_data_desc!$A$2:$M$380,3,0)</f>
        <v>0</v>
      </c>
      <c r="P360">
        <f>VLOOKUP(A360,site_data_desc!$A$2:$M$380,4,0)</f>
        <v>0.32347298999999996</v>
      </c>
      <c r="Q360">
        <f>VLOOKUP(A360,site_data_desc!$A$2:$M$380,5,0)</f>
        <v>329.39499000000001</v>
      </c>
      <c r="R360">
        <f>VLOOKUP(A360,site_data_desc!$A$2:$M$380,6,0)</f>
        <v>284.74898999999999</v>
      </c>
      <c r="S360">
        <f>VLOOKUP(A360,site_data_desc!$A$2:$M$380,7,0)</f>
        <v>1</v>
      </c>
      <c r="T360">
        <f>VLOOKUP(A360,site_data_desc!$A$2:$M$380,8,0)</f>
        <v>3.2500000000000001E-2</v>
      </c>
      <c r="U360">
        <f>VLOOKUP(A360,site_data_desc!$A$2:$M$380,9,0)</f>
        <v>0.01</v>
      </c>
      <c r="V360">
        <f>VLOOKUP(A360,site_data_desc!$A$2:$M$380,10,0)</f>
        <v>1</v>
      </c>
      <c r="W360">
        <f>VLOOKUP(A360,site_data_desc!$A$2:$M$380,11,0)</f>
        <v>0</v>
      </c>
      <c r="X360">
        <f>VLOOKUP(A360,site_data_desc!$A$2:$M$380,12,0)</f>
        <v>0</v>
      </c>
      <c r="Y360">
        <f>VLOOKUP(A360,site_data_desc!$A$2:$M$380,13,0)</f>
        <v>0</v>
      </c>
    </row>
    <row r="361" spans="1:25" x14ac:dyDescent="0.3">
      <c r="A361" t="s">
        <v>359</v>
      </c>
      <c r="B361" s="1">
        <f>VLOOKUP(A361,welfare_data!$A$1:$C$379,2,0)</f>
        <v>9851368.05308</v>
      </c>
      <c r="C361" s="1">
        <f>VLOOKUP(A361,welfare_data!$A$1:$C$379,3,0)</f>
        <v>12555723.142829999</v>
      </c>
      <c r="D361" t="s">
        <v>379</v>
      </c>
      <c r="E361">
        <v>11.634</v>
      </c>
      <c r="F361">
        <v>57.719000000000001</v>
      </c>
      <c r="G361" t="str">
        <f t="shared" si="42"/>
        <v>3,000,000 - 10,000,000</v>
      </c>
      <c r="H361" t="str">
        <f t="shared" si="43"/>
        <v>10,000,000 - 30,000,000</v>
      </c>
      <c r="I361">
        <f t="shared" si="44"/>
        <v>3</v>
      </c>
      <c r="J361">
        <f t="shared" si="45"/>
        <v>4</v>
      </c>
      <c r="K361">
        <f t="shared" si="40"/>
        <v>1.5098036484771051</v>
      </c>
      <c r="L361">
        <f t="shared" si="41"/>
        <v>1.6817928305074288</v>
      </c>
      <c r="M361">
        <f t="shared" si="46"/>
        <v>1.7320508075688776</v>
      </c>
      <c r="N361">
        <f t="shared" si="47"/>
        <v>1.9999999999999996</v>
      </c>
      <c r="O361">
        <f>VLOOKUP(A361,site_data_desc!$A$2:$M$380,3,0)</f>
        <v>0</v>
      </c>
      <c r="P361">
        <f>VLOOKUP(A361,site_data_desc!$A$2:$M$380,4,0)</f>
        <v>0.43091299</v>
      </c>
      <c r="Q361">
        <f>VLOOKUP(A361,site_data_desc!$A$2:$M$380,5,0)</f>
        <v>282.41199</v>
      </c>
      <c r="R361">
        <f>VLOOKUP(A361,site_data_desc!$A$2:$M$380,6,0)</f>
        <v>271.02899000000002</v>
      </c>
      <c r="S361">
        <f>VLOOKUP(A361,site_data_desc!$A$2:$M$380,7,0)</f>
        <v>1</v>
      </c>
      <c r="T361">
        <f>VLOOKUP(A361,site_data_desc!$A$2:$M$380,8,0)</f>
        <v>1.2500000000000001E-2</v>
      </c>
      <c r="U361">
        <f>VLOOKUP(A361,site_data_desc!$A$2:$M$380,9,0)</f>
        <v>1.2500000000000001E-2</v>
      </c>
      <c r="V361">
        <f>VLOOKUP(A361,site_data_desc!$A$2:$M$380,10,0)</f>
        <v>1</v>
      </c>
      <c r="W361">
        <f>VLOOKUP(A361,site_data_desc!$A$2:$M$380,11,0)</f>
        <v>0</v>
      </c>
      <c r="X361">
        <f>VLOOKUP(A361,site_data_desc!$A$2:$M$380,12,0)</f>
        <v>0</v>
      </c>
      <c r="Y361">
        <f>VLOOKUP(A361,site_data_desc!$A$2:$M$380,13,0)</f>
        <v>0</v>
      </c>
    </row>
    <row r="362" spans="1:25" x14ac:dyDescent="0.3">
      <c r="A362" t="s">
        <v>360</v>
      </c>
      <c r="B362" s="1">
        <f>VLOOKUP(A362,welfare_data!$A$1:$C$379,2,0)</f>
        <v>8509322.8706570007</v>
      </c>
      <c r="C362" s="1">
        <f>VLOOKUP(A362,welfare_data!$A$1:$C$379,3,0)</f>
        <v>10844525.010469999</v>
      </c>
      <c r="D362" t="s">
        <v>379</v>
      </c>
      <c r="E362">
        <v>11.2739999999999</v>
      </c>
      <c r="F362">
        <v>58.3539999999999</v>
      </c>
      <c r="G362" t="str">
        <f t="shared" si="42"/>
        <v>3,000,000 - 10,000,000</v>
      </c>
      <c r="H362" t="str">
        <f t="shared" si="43"/>
        <v>10,000,000 - 30,000,000</v>
      </c>
      <c r="I362">
        <f t="shared" si="44"/>
        <v>3</v>
      </c>
      <c r="J362">
        <f t="shared" si="45"/>
        <v>4</v>
      </c>
      <c r="K362">
        <f t="shared" si="40"/>
        <v>1.5098036484771051</v>
      </c>
      <c r="L362">
        <f t="shared" si="41"/>
        <v>1.6817928305074288</v>
      </c>
      <c r="M362">
        <f t="shared" si="46"/>
        <v>1.7320508075688776</v>
      </c>
      <c r="N362">
        <f t="shared" si="47"/>
        <v>1.9999999999999996</v>
      </c>
      <c r="O362">
        <f>VLOOKUP(A362,site_data_desc!$A$2:$M$380,3,0)</f>
        <v>0</v>
      </c>
      <c r="P362">
        <f>VLOOKUP(A362,site_data_desc!$A$2:$M$380,4,0)</f>
        <v>0.190548</v>
      </c>
      <c r="Q362">
        <f>VLOOKUP(A362,site_data_desc!$A$2:$M$380,5,0)</f>
        <v>99.525597000000005</v>
      </c>
      <c r="R362">
        <f>VLOOKUP(A362,site_data_desc!$A$2:$M$380,6,0)</f>
        <v>70.735397000000006</v>
      </c>
      <c r="S362">
        <f>VLOOKUP(A362,site_data_desc!$A$2:$M$380,7,0)</f>
        <v>1</v>
      </c>
      <c r="T362">
        <f>VLOOKUP(A362,site_data_desc!$A$2:$M$380,8,0)</f>
        <v>0.01</v>
      </c>
      <c r="U362">
        <f>VLOOKUP(A362,site_data_desc!$A$2:$M$380,9,0)</f>
        <v>0.01</v>
      </c>
      <c r="V362">
        <f>VLOOKUP(A362,site_data_desc!$A$2:$M$380,10,0)</f>
        <v>1</v>
      </c>
      <c r="W362">
        <f>VLOOKUP(A362,site_data_desc!$A$2:$M$380,11,0)</f>
        <v>0</v>
      </c>
      <c r="X362">
        <f>VLOOKUP(A362,site_data_desc!$A$2:$M$380,12,0)</f>
        <v>0</v>
      </c>
      <c r="Y362">
        <f>VLOOKUP(A362,site_data_desc!$A$2:$M$380,13,0)</f>
        <v>0</v>
      </c>
    </row>
    <row r="363" spans="1:25" x14ac:dyDescent="0.3">
      <c r="A363" t="s">
        <v>361</v>
      </c>
      <c r="B363" s="1">
        <f>VLOOKUP(A363,welfare_data!$A$1:$C$379,2,0)</f>
        <v>6014140.9637740003</v>
      </c>
      <c r="C363" s="1">
        <f>VLOOKUP(A363,welfare_data!$A$1:$C$379,3,0)</f>
        <v>7666243.3679020004</v>
      </c>
      <c r="D363" t="s">
        <v>379</v>
      </c>
      <c r="E363">
        <v>11.315</v>
      </c>
      <c r="F363">
        <v>58.4759999999999</v>
      </c>
      <c r="G363" t="str">
        <f t="shared" si="42"/>
        <v>3,000,000 - 10,000,000</v>
      </c>
      <c r="H363" t="str">
        <f t="shared" si="43"/>
        <v>3,000,000 - 10,000,000</v>
      </c>
      <c r="I363">
        <f t="shared" si="44"/>
        <v>3</v>
      </c>
      <c r="J363">
        <f t="shared" si="45"/>
        <v>3</v>
      </c>
      <c r="K363">
        <f t="shared" si="40"/>
        <v>1.5098036484771051</v>
      </c>
      <c r="L363">
        <f t="shared" si="41"/>
        <v>1.6817928305074288</v>
      </c>
      <c r="M363">
        <f t="shared" si="46"/>
        <v>1.5098036484771051</v>
      </c>
      <c r="N363">
        <f t="shared" si="47"/>
        <v>1.6817928305074288</v>
      </c>
      <c r="O363">
        <f>VLOOKUP(A363,site_data_desc!$A$2:$M$380,3,0)</f>
        <v>0</v>
      </c>
      <c r="P363">
        <f>VLOOKUP(A363,site_data_desc!$A$2:$M$380,4,0)</f>
        <v>9.5505798000000003E-2</v>
      </c>
      <c r="Q363">
        <f>VLOOKUP(A363,site_data_desc!$A$2:$M$380,5,0)</f>
        <v>55.248001000000002</v>
      </c>
      <c r="R363">
        <f>VLOOKUP(A363,site_data_desc!$A$2:$M$380,6,0)</f>
        <v>27.695900000000002</v>
      </c>
      <c r="S363">
        <f>VLOOKUP(A363,site_data_desc!$A$2:$M$380,7,0)</f>
        <v>1</v>
      </c>
      <c r="T363">
        <f>VLOOKUP(A363,site_data_desc!$A$2:$M$380,8,0)</f>
        <v>1.4999999999999999E-2</v>
      </c>
      <c r="U363">
        <f>VLOOKUP(A363,site_data_desc!$A$2:$M$380,9,0)</f>
        <v>0.01</v>
      </c>
      <c r="V363">
        <f>VLOOKUP(A363,site_data_desc!$A$2:$M$380,10,0)</f>
        <v>1</v>
      </c>
      <c r="W363">
        <f>VLOOKUP(A363,site_data_desc!$A$2:$M$380,11,0)</f>
        <v>0</v>
      </c>
      <c r="X363">
        <f>VLOOKUP(A363,site_data_desc!$A$2:$M$380,12,0)</f>
        <v>0</v>
      </c>
      <c r="Y363">
        <f>VLOOKUP(A363,site_data_desc!$A$2:$M$380,13,0)</f>
        <v>0</v>
      </c>
    </row>
    <row r="364" spans="1:25" x14ac:dyDescent="0.3">
      <c r="A364" t="s">
        <v>362</v>
      </c>
      <c r="B364" s="1">
        <f>VLOOKUP(A364,welfare_data!$A$1:$C$379,2,0)</f>
        <v>13524367.50175</v>
      </c>
      <c r="C364" s="1">
        <f>VLOOKUP(A364,welfare_data!$A$1:$C$379,3,0)</f>
        <v>17228616.822489999</v>
      </c>
      <c r="D364" t="s">
        <v>379</v>
      </c>
      <c r="E364">
        <v>11.226000000000001</v>
      </c>
      <c r="F364">
        <v>58.365000000000002</v>
      </c>
      <c r="G364" t="str">
        <f t="shared" si="42"/>
        <v>10,000,000 - 30,000,000</v>
      </c>
      <c r="H364" t="str">
        <f t="shared" si="43"/>
        <v>10,000,000 - 30,000,000</v>
      </c>
      <c r="I364">
        <f t="shared" si="44"/>
        <v>4</v>
      </c>
      <c r="J364">
        <f t="shared" si="45"/>
        <v>4</v>
      </c>
      <c r="K364">
        <f t="shared" si="40"/>
        <v>1.7320508075688776</v>
      </c>
      <c r="L364">
        <f t="shared" si="41"/>
        <v>1.9999999999999996</v>
      </c>
      <c r="M364">
        <f t="shared" si="46"/>
        <v>1.7320508075688776</v>
      </c>
      <c r="N364">
        <f t="shared" si="47"/>
        <v>1.9999999999999996</v>
      </c>
      <c r="O364">
        <f>VLOOKUP(A364,site_data_desc!$A$2:$M$380,3,0)</f>
        <v>0</v>
      </c>
      <c r="P364">
        <f>VLOOKUP(A364,site_data_desc!$A$2:$M$380,4,0)</f>
        <v>0.19173599</v>
      </c>
      <c r="Q364">
        <f>VLOOKUP(A364,site_data_desc!$A$2:$M$380,5,0)</f>
        <v>105.447</v>
      </c>
      <c r="R364">
        <f>VLOOKUP(A364,site_data_desc!$A$2:$M$380,6,0)</f>
        <v>72.460898999999998</v>
      </c>
      <c r="S364">
        <f>VLOOKUP(A364,site_data_desc!$A$2:$M$380,7,0)</f>
        <v>1</v>
      </c>
      <c r="T364">
        <f>VLOOKUP(A364,site_data_desc!$A$2:$M$380,8,0)</f>
        <v>0.01</v>
      </c>
      <c r="U364">
        <f>VLOOKUP(A364,site_data_desc!$A$2:$M$380,9,0)</f>
        <v>0.01</v>
      </c>
      <c r="V364">
        <f>VLOOKUP(A364,site_data_desc!$A$2:$M$380,10,0)</f>
        <v>1</v>
      </c>
      <c r="W364">
        <f>VLOOKUP(A364,site_data_desc!$A$2:$M$380,11,0)</f>
        <v>0</v>
      </c>
      <c r="X364">
        <f>VLOOKUP(A364,site_data_desc!$A$2:$M$380,12,0)</f>
        <v>0</v>
      </c>
      <c r="Y364">
        <f>VLOOKUP(A364,site_data_desc!$A$2:$M$380,13,0)</f>
        <v>0</v>
      </c>
    </row>
    <row r="365" spans="1:25" x14ac:dyDescent="0.3">
      <c r="A365" t="s">
        <v>363</v>
      </c>
      <c r="B365" s="1">
        <f>VLOOKUP(A365,welfare_data!$A$1:$C$379,2,0)</f>
        <v>23863344.888599999</v>
      </c>
      <c r="C365" s="1">
        <f>VLOOKUP(A365,welfare_data!$A$1:$C$379,3,0)</f>
        <v>30453937.291990001</v>
      </c>
      <c r="D365" t="s">
        <v>379</v>
      </c>
      <c r="E365">
        <v>11.7509999999999</v>
      </c>
      <c r="F365">
        <v>57.747</v>
      </c>
      <c r="G365" t="str">
        <f t="shared" si="42"/>
        <v>10,000,000 - 30,000,000</v>
      </c>
      <c r="H365" t="str">
        <f t="shared" si="43"/>
        <v>30,000,000 - 70,000,000</v>
      </c>
      <c r="I365">
        <f t="shared" si="44"/>
        <v>4</v>
      </c>
      <c r="J365">
        <f t="shared" si="45"/>
        <v>5</v>
      </c>
      <c r="K365">
        <f t="shared" si="40"/>
        <v>1.7320508075688776</v>
      </c>
      <c r="L365">
        <f t="shared" si="41"/>
        <v>1.9999999999999996</v>
      </c>
      <c r="M365">
        <f t="shared" si="46"/>
        <v>1.9870133464215782</v>
      </c>
      <c r="N365">
        <f t="shared" si="47"/>
        <v>2.3784142300054416</v>
      </c>
      <c r="O365">
        <f>VLOOKUP(A365,site_data_desc!$A$2:$M$380,3,0)</f>
        <v>0</v>
      </c>
      <c r="P365">
        <f>VLOOKUP(A365,site_data_desc!$A$2:$M$380,4,0)</f>
        <v>0.29220098999999999</v>
      </c>
      <c r="Q365">
        <f>VLOOKUP(A365,site_data_desc!$A$2:$M$380,5,0)</f>
        <v>318.99301000000003</v>
      </c>
      <c r="R365">
        <f>VLOOKUP(A365,site_data_desc!$A$2:$M$380,6,0)</f>
        <v>343.62299000000002</v>
      </c>
      <c r="S365">
        <f>VLOOKUP(A365,site_data_desc!$A$2:$M$380,7,0)</f>
        <v>1</v>
      </c>
      <c r="T365">
        <f>VLOOKUP(A365,site_data_desc!$A$2:$M$380,8,0)</f>
        <v>3.5000000000000003E-2</v>
      </c>
      <c r="U365">
        <f>VLOOKUP(A365,site_data_desc!$A$2:$M$380,9,0)</f>
        <v>0.01</v>
      </c>
      <c r="V365">
        <f>VLOOKUP(A365,site_data_desc!$A$2:$M$380,10,0)</f>
        <v>1</v>
      </c>
      <c r="W365">
        <f>VLOOKUP(A365,site_data_desc!$A$2:$M$380,11,0)</f>
        <v>0</v>
      </c>
      <c r="X365">
        <f>VLOOKUP(A365,site_data_desc!$A$2:$M$380,12,0)</f>
        <v>0</v>
      </c>
      <c r="Y365">
        <f>VLOOKUP(A365,site_data_desc!$A$2:$M$380,13,0)</f>
        <v>0</v>
      </c>
    </row>
    <row r="366" spans="1:25" x14ac:dyDescent="0.3">
      <c r="A366" t="s">
        <v>364</v>
      </c>
      <c r="B366" s="1">
        <f>VLOOKUP(A366,welfare_data!$A$1:$C$379,2,0)</f>
        <v>1695196.679006</v>
      </c>
      <c r="C366" s="1">
        <f>VLOOKUP(A366,welfare_data!$A$1:$C$379,3,0)</f>
        <v>2162073.8977259998</v>
      </c>
      <c r="D366" t="s">
        <v>379</v>
      </c>
      <c r="E366">
        <v>11.9209999999999</v>
      </c>
      <c r="F366">
        <v>57.618000000000002</v>
      </c>
      <c r="G366" t="str">
        <f t="shared" si="42"/>
        <v>1,000,000 - 3,000,000</v>
      </c>
      <c r="H366" t="str">
        <f t="shared" si="43"/>
        <v>1,000,000 - 3,000,000</v>
      </c>
      <c r="I366">
        <f t="shared" si="44"/>
        <v>2</v>
      </c>
      <c r="J366">
        <f t="shared" si="45"/>
        <v>2</v>
      </c>
      <c r="K366">
        <f t="shared" si="40"/>
        <v>1.3160740129524926</v>
      </c>
      <c r="L366">
        <f t="shared" si="41"/>
        <v>1.4142135623730949</v>
      </c>
      <c r="M366">
        <f t="shared" si="46"/>
        <v>1.3160740129524926</v>
      </c>
      <c r="N366">
        <f t="shared" si="47"/>
        <v>1.4142135623730949</v>
      </c>
      <c r="O366">
        <f>VLOOKUP(A366,site_data_desc!$A$2:$M$380,3,0)</f>
        <v>0</v>
      </c>
      <c r="P366">
        <f>VLOOKUP(A366,site_data_desc!$A$2:$M$380,4,0)</f>
        <v>1.0564100000000001</v>
      </c>
      <c r="Q366">
        <f>VLOOKUP(A366,site_data_desc!$A$2:$M$380,5,0)</f>
        <v>1069.6600000000001</v>
      </c>
      <c r="R366">
        <f>VLOOKUP(A366,site_data_desc!$A$2:$M$380,6,0)</f>
        <v>911.67498999999998</v>
      </c>
      <c r="S366">
        <f>VLOOKUP(A366,site_data_desc!$A$2:$M$380,7,0)</f>
        <v>1</v>
      </c>
      <c r="T366">
        <f>VLOOKUP(A366,site_data_desc!$A$2:$M$380,8,0)</f>
        <v>2.2499999999999999E-2</v>
      </c>
      <c r="U366">
        <f>VLOOKUP(A366,site_data_desc!$A$2:$M$380,9,0)</f>
        <v>0.01</v>
      </c>
      <c r="V366">
        <f>VLOOKUP(A366,site_data_desc!$A$2:$M$380,10,0)</f>
        <v>1</v>
      </c>
      <c r="W366">
        <f>VLOOKUP(A366,site_data_desc!$A$2:$M$380,11,0)</f>
        <v>0</v>
      </c>
      <c r="X366">
        <f>VLOOKUP(A366,site_data_desc!$A$2:$M$380,12,0)</f>
        <v>0</v>
      </c>
      <c r="Y366">
        <f>VLOOKUP(A366,site_data_desc!$A$2:$M$380,13,0)</f>
        <v>0</v>
      </c>
    </row>
    <row r="367" spans="1:25" x14ac:dyDescent="0.3">
      <c r="A367" t="s">
        <v>365</v>
      </c>
      <c r="B367" s="1">
        <f>VLOOKUP(A367,welfare_data!$A$1:$C$379,2,0)</f>
        <v>161891669.5343</v>
      </c>
      <c r="C367" s="1">
        <f>VLOOKUP(A367,welfare_data!$A$1:$C$379,3,0)</f>
        <v>206513943.53369999</v>
      </c>
      <c r="D367" t="s">
        <v>379</v>
      </c>
      <c r="E367">
        <v>11.8439999999999</v>
      </c>
      <c r="F367">
        <v>57.658999999999899</v>
      </c>
      <c r="G367" t="str">
        <f t="shared" si="42"/>
        <v>150,000,000 - 400,000,000</v>
      </c>
      <c r="H367" t="str">
        <f t="shared" si="43"/>
        <v>150,000,000 - 400,000,000</v>
      </c>
      <c r="I367">
        <f t="shared" si="44"/>
        <v>7</v>
      </c>
      <c r="J367">
        <f t="shared" si="45"/>
        <v>7</v>
      </c>
      <c r="K367">
        <f t="shared" si="40"/>
        <v>2.6150566286152079</v>
      </c>
      <c r="L367">
        <f t="shared" si="41"/>
        <v>3.3635856610148567</v>
      </c>
      <c r="M367">
        <f t="shared" si="46"/>
        <v>2.6150566286152079</v>
      </c>
      <c r="N367">
        <f t="shared" si="47"/>
        <v>3.3635856610148567</v>
      </c>
      <c r="O367">
        <f>VLOOKUP(A367,site_data_desc!$A$2:$M$380,3,0)</f>
        <v>0</v>
      </c>
      <c r="P367">
        <f>VLOOKUP(A367,site_data_desc!$A$2:$M$380,4,0)</f>
        <v>1.1512899999999999</v>
      </c>
      <c r="Q367">
        <f>VLOOKUP(A367,site_data_desc!$A$2:$M$380,5,0)</f>
        <v>1123.8199</v>
      </c>
      <c r="R367">
        <f>VLOOKUP(A367,site_data_desc!$A$2:$M$380,6,0)</f>
        <v>1160.6500000000001</v>
      </c>
      <c r="S367">
        <f>VLOOKUP(A367,site_data_desc!$A$2:$M$380,7,0)</f>
        <v>2</v>
      </c>
      <c r="T367">
        <f>VLOOKUP(A367,site_data_desc!$A$2:$M$380,8,0)</f>
        <v>0.17749999999999999</v>
      </c>
      <c r="U367">
        <f>VLOOKUP(A367,site_data_desc!$A$2:$M$380,9,0)</f>
        <v>0.01</v>
      </c>
      <c r="V367">
        <f>VLOOKUP(A367,site_data_desc!$A$2:$M$380,10,0)</f>
        <v>0</v>
      </c>
      <c r="W367">
        <f>VLOOKUP(A367,site_data_desc!$A$2:$M$380,11,0)</f>
        <v>1</v>
      </c>
      <c r="X367">
        <f>VLOOKUP(A367,site_data_desc!$A$2:$M$380,12,0)</f>
        <v>0</v>
      </c>
      <c r="Y367">
        <f>VLOOKUP(A367,site_data_desc!$A$2:$M$380,13,0)</f>
        <v>0</v>
      </c>
    </row>
    <row r="368" spans="1:25" x14ac:dyDescent="0.3">
      <c r="A368" t="s">
        <v>366</v>
      </c>
      <c r="B368" s="1">
        <f>VLOOKUP(A368,welfare_data!$A$1:$C$379,2,0)</f>
        <v>47167362.239629999</v>
      </c>
      <c r="C368" s="1">
        <f>VLOOKUP(A368,welfare_data!$A$1:$C$379,3,0)</f>
        <v>60142548.126840003</v>
      </c>
      <c r="D368" t="s">
        <v>379</v>
      </c>
      <c r="E368">
        <v>11.4239999999999</v>
      </c>
      <c r="F368">
        <v>58.268000000000001</v>
      </c>
      <c r="G368" t="str">
        <f t="shared" si="42"/>
        <v>30,000,000 - 70,000,000</v>
      </c>
      <c r="H368" t="str">
        <f t="shared" si="43"/>
        <v>30,000,000 - 70,000,000</v>
      </c>
      <c r="I368">
        <f t="shared" si="44"/>
        <v>5</v>
      </c>
      <c r="J368">
        <f t="shared" si="45"/>
        <v>5</v>
      </c>
      <c r="K368">
        <f t="shared" si="40"/>
        <v>1.9870133464215782</v>
      </c>
      <c r="L368">
        <f t="shared" si="41"/>
        <v>2.3784142300054416</v>
      </c>
      <c r="M368">
        <f t="shared" si="46"/>
        <v>1.9870133464215782</v>
      </c>
      <c r="N368">
        <f t="shared" si="47"/>
        <v>2.3784142300054416</v>
      </c>
      <c r="O368">
        <f>VLOOKUP(A368,site_data_desc!$A$2:$M$380,3,0)</f>
        <v>0</v>
      </c>
      <c r="P368">
        <f>VLOOKUP(A368,site_data_desc!$A$2:$M$380,4,0)</f>
        <v>0.30590499999999998</v>
      </c>
      <c r="Q368">
        <f>VLOOKUP(A368,site_data_desc!$A$2:$M$380,5,0)</f>
        <v>89.233397999999994</v>
      </c>
      <c r="R368">
        <f>VLOOKUP(A368,site_data_desc!$A$2:$M$380,6,0)</f>
        <v>69.796700000000001</v>
      </c>
      <c r="S368">
        <f>VLOOKUP(A368,site_data_desc!$A$2:$M$380,7,0)</f>
        <v>1</v>
      </c>
      <c r="T368">
        <f>VLOOKUP(A368,site_data_desc!$A$2:$M$380,8,0)</f>
        <v>1.4999999999999999E-2</v>
      </c>
      <c r="U368">
        <f>VLOOKUP(A368,site_data_desc!$A$2:$M$380,9,0)</f>
        <v>0.01</v>
      </c>
      <c r="V368">
        <f>VLOOKUP(A368,site_data_desc!$A$2:$M$380,10,0)</f>
        <v>1</v>
      </c>
      <c r="W368">
        <f>VLOOKUP(A368,site_data_desc!$A$2:$M$380,11,0)</f>
        <v>0</v>
      </c>
      <c r="X368">
        <f>VLOOKUP(A368,site_data_desc!$A$2:$M$380,12,0)</f>
        <v>0</v>
      </c>
      <c r="Y368">
        <f>VLOOKUP(A368,site_data_desc!$A$2:$M$380,13,0)</f>
        <v>0</v>
      </c>
    </row>
    <row r="369" spans="1:25" x14ac:dyDescent="0.3">
      <c r="A369" t="s">
        <v>367</v>
      </c>
      <c r="B369" s="1">
        <f>VLOOKUP(A369,welfare_data!$A$1:$C$379,2,0)</f>
        <v>20671275.762910001</v>
      </c>
      <c r="C369" s="1">
        <f>VLOOKUP(A369,welfare_data!$A$1:$C$379,3,0)</f>
        <v>26386868.262639999</v>
      </c>
      <c r="D369" t="s">
        <v>379</v>
      </c>
      <c r="E369">
        <v>11.839</v>
      </c>
      <c r="F369">
        <v>58.264000000000003</v>
      </c>
      <c r="G369" t="str">
        <f t="shared" si="42"/>
        <v>10,000,000 - 30,000,000</v>
      </c>
      <c r="H369" t="str">
        <f t="shared" si="43"/>
        <v>10,000,000 - 30,000,000</v>
      </c>
      <c r="I369">
        <f t="shared" si="44"/>
        <v>4</v>
      </c>
      <c r="J369">
        <f t="shared" si="45"/>
        <v>4</v>
      </c>
      <c r="K369">
        <f t="shared" si="40"/>
        <v>1.7320508075688776</v>
      </c>
      <c r="L369">
        <f t="shared" si="41"/>
        <v>1.9999999999999996</v>
      </c>
      <c r="M369">
        <f t="shared" si="46"/>
        <v>1.7320508075688776</v>
      </c>
      <c r="N369">
        <f t="shared" si="47"/>
        <v>1.9999999999999996</v>
      </c>
      <c r="O369">
        <f>VLOOKUP(A369,site_data_desc!$A$2:$M$380,3,0)</f>
        <v>0</v>
      </c>
      <c r="P369">
        <f>VLOOKUP(A369,site_data_desc!$A$2:$M$380,4,0)</f>
        <v>1.7929500999999997E-2</v>
      </c>
      <c r="Q369">
        <f>VLOOKUP(A369,site_data_desc!$A$2:$M$380,5,0)</f>
        <v>35.426997999999998</v>
      </c>
      <c r="R369">
        <f>VLOOKUP(A369,site_data_desc!$A$2:$M$380,6,0)</f>
        <v>58.131802</v>
      </c>
      <c r="S369">
        <f>VLOOKUP(A369,site_data_desc!$A$2:$M$380,7,0)</f>
        <v>1</v>
      </c>
      <c r="T369">
        <f>VLOOKUP(A369,site_data_desc!$A$2:$M$380,8,0)</f>
        <v>0.05</v>
      </c>
      <c r="U369">
        <f>VLOOKUP(A369,site_data_desc!$A$2:$M$380,9,0)</f>
        <v>0.05</v>
      </c>
      <c r="V369">
        <f>VLOOKUP(A369,site_data_desc!$A$2:$M$380,10,0)</f>
        <v>1</v>
      </c>
      <c r="W369">
        <f>VLOOKUP(A369,site_data_desc!$A$2:$M$380,11,0)</f>
        <v>0</v>
      </c>
      <c r="X369">
        <f>VLOOKUP(A369,site_data_desc!$A$2:$M$380,12,0)</f>
        <v>0</v>
      </c>
      <c r="Y369">
        <f>VLOOKUP(A369,site_data_desc!$A$2:$M$380,13,0)</f>
        <v>0</v>
      </c>
    </row>
    <row r="370" spans="1:25" x14ac:dyDescent="0.3">
      <c r="A370" t="s">
        <v>368</v>
      </c>
      <c r="B370" s="1">
        <f>VLOOKUP(A370,welfare_data!$A$1:$C$379,2,0)</f>
        <v>23116168.564240001</v>
      </c>
      <c r="C370" s="1">
        <f>VLOOKUP(A370,welfare_data!$A$1:$C$379,3,0)</f>
        <v>29366336.459940001</v>
      </c>
      <c r="D370" t="s">
        <v>379</v>
      </c>
      <c r="E370">
        <v>11.13</v>
      </c>
      <c r="F370">
        <v>58.954999999999899</v>
      </c>
      <c r="G370" t="str">
        <f t="shared" si="42"/>
        <v>10,000,000 - 30,000,000</v>
      </c>
      <c r="H370" t="str">
        <f t="shared" si="43"/>
        <v>10,000,000 - 30,000,000</v>
      </c>
      <c r="I370">
        <f t="shared" si="44"/>
        <v>4</v>
      </c>
      <c r="J370">
        <f t="shared" si="45"/>
        <v>4</v>
      </c>
      <c r="K370">
        <f t="shared" si="40"/>
        <v>1.7320508075688776</v>
      </c>
      <c r="L370">
        <f t="shared" si="41"/>
        <v>1.9999999999999996</v>
      </c>
      <c r="M370">
        <f t="shared" si="46"/>
        <v>1.7320508075688776</v>
      </c>
      <c r="N370">
        <f t="shared" si="47"/>
        <v>1.9999999999999996</v>
      </c>
      <c r="O370">
        <f>VLOOKUP(A370,site_data_desc!$A$2:$M$380,3,0)</f>
        <v>0</v>
      </c>
      <c r="P370">
        <f>VLOOKUP(A370,site_data_desc!$A$2:$M$380,4,0)</f>
        <v>0.110084</v>
      </c>
      <c r="Q370">
        <f>VLOOKUP(A370,site_data_desc!$A$2:$M$380,5,0)</f>
        <v>86.348297000000002</v>
      </c>
      <c r="R370">
        <f>VLOOKUP(A370,site_data_desc!$A$2:$M$380,6,0)</f>
        <v>44.534100000000002</v>
      </c>
      <c r="S370">
        <f>VLOOKUP(A370,site_data_desc!$A$2:$M$380,7,0)</f>
        <v>1</v>
      </c>
      <c r="T370">
        <f>VLOOKUP(A370,site_data_desc!$A$2:$M$380,8,0)</f>
        <v>0.01</v>
      </c>
      <c r="U370">
        <f>VLOOKUP(A370,site_data_desc!$A$2:$M$380,9,0)</f>
        <v>0.01</v>
      </c>
      <c r="V370">
        <f>VLOOKUP(A370,site_data_desc!$A$2:$M$380,10,0)</f>
        <v>1</v>
      </c>
      <c r="W370">
        <f>VLOOKUP(A370,site_data_desc!$A$2:$M$380,11,0)</f>
        <v>0</v>
      </c>
      <c r="X370">
        <f>VLOOKUP(A370,site_data_desc!$A$2:$M$380,12,0)</f>
        <v>0</v>
      </c>
      <c r="Y370">
        <f>VLOOKUP(A370,site_data_desc!$A$2:$M$380,13,0)</f>
        <v>0</v>
      </c>
    </row>
    <row r="371" spans="1:25" x14ac:dyDescent="0.3">
      <c r="A371" t="s">
        <v>369</v>
      </c>
      <c r="B371" s="1">
        <f>VLOOKUP(A371,welfare_data!$A$1:$C$379,2,0)</f>
        <v>2144451.3918829998</v>
      </c>
      <c r="C371" s="1">
        <f>VLOOKUP(A371,welfare_data!$A$1:$C$379,3,0)</f>
        <v>2735525.1097419998</v>
      </c>
      <c r="D371" t="s">
        <v>379</v>
      </c>
      <c r="E371">
        <v>11.135</v>
      </c>
      <c r="F371">
        <v>58.866999999999898</v>
      </c>
      <c r="G371" t="str">
        <f t="shared" si="42"/>
        <v>1,000,000 - 3,000,000</v>
      </c>
      <c r="H371" t="str">
        <f t="shared" si="43"/>
        <v>1,000,000 - 3,000,000</v>
      </c>
      <c r="I371">
        <f t="shared" si="44"/>
        <v>2</v>
      </c>
      <c r="J371">
        <f t="shared" si="45"/>
        <v>2</v>
      </c>
      <c r="K371">
        <f t="shared" si="40"/>
        <v>1.3160740129524926</v>
      </c>
      <c r="L371">
        <f t="shared" si="41"/>
        <v>1.4142135623730949</v>
      </c>
      <c r="M371">
        <f t="shared" si="46"/>
        <v>1.3160740129524926</v>
      </c>
      <c r="N371">
        <f t="shared" si="47"/>
        <v>1.4142135623730949</v>
      </c>
      <c r="O371">
        <f>VLOOKUP(A371,site_data_desc!$A$2:$M$380,3,0)</f>
        <v>0</v>
      </c>
      <c r="P371">
        <f>VLOOKUP(A371,site_data_desc!$A$2:$M$380,4,0)</f>
        <v>4.5196999000000002E-2</v>
      </c>
      <c r="Q371">
        <f>VLOOKUP(A371,site_data_desc!$A$2:$M$380,5,0)</f>
        <v>21.639299000000001</v>
      </c>
      <c r="R371">
        <f>VLOOKUP(A371,site_data_desc!$A$2:$M$380,6,0)</f>
        <v>50.492198999999999</v>
      </c>
      <c r="S371">
        <f>VLOOKUP(A371,site_data_desc!$A$2:$M$380,7,0)</f>
        <v>1</v>
      </c>
      <c r="T371">
        <f>VLOOKUP(A371,site_data_desc!$A$2:$M$380,8,0)</f>
        <v>0.01</v>
      </c>
      <c r="U371">
        <f>VLOOKUP(A371,site_data_desc!$A$2:$M$380,9,0)</f>
        <v>1.7500000000000002E-2</v>
      </c>
      <c r="V371">
        <f>VLOOKUP(A371,site_data_desc!$A$2:$M$380,10,0)</f>
        <v>1</v>
      </c>
      <c r="W371">
        <f>VLOOKUP(A371,site_data_desc!$A$2:$M$380,11,0)</f>
        <v>0</v>
      </c>
      <c r="X371">
        <f>VLOOKUP(A371,site_data_desc!$A$2:$M$380,12,0)</f>
        <v>0</v>
      </c>
      <c r="Y371">
        <f>VLOOKUP(A371,site_data_desc!$A$2:$M$380,13,0)</f>
        <v>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651DD-F931-4D25-9CEB-A73E01422CA4}">
  <dimension ref="A1:F379"/>
  <sheetViews>
    <sheetView workbookViewId="0">
      <selection activeCell="C1" sqref="C1"/>
    </sheetView>
  </sheetViews>
  <sheetFormatPr defaultRowHeight="14.4" x14ac:dyDescent="0.3"/>
  <sheetData>
    <row r="1" spans="1:6" x14ac:dyDescent="0.3">
      <c r="A1" t="s">
        <v>413</v>
      </c>
      <c r="B1" t="s">
        <v>414</v>
      </c>
      <c r="C1" t="s">
        <v>415</v>
      </c>
      <c r="D1" t="s">
        <v>416</v>
      </c>
      <c r="E1" t="s">
        <v>417</v>
      </c>
      <c r="F1" t="s">
        <v>418</v>
      </c>
    </row>
    <row r="2" spans="1:6" x14ac:dyDescent="0.3">
      <c r="A2" t="s">
        <v>0</v>
      </c>
      <c r="B2" t="s">
        <v>419</v>
      </c>
      <c r="C2" t="s">
        <v>420</v>
      </c>
      <c r="D2" t="s">
        <v>421</v>
      </c>
      <c r="E2" t="s">
        <v>422</v>
      </c>
      <c r="F2" t="s">
        <v>423</v>
      </c>
    </row>
    <row r="3" spans="1:6" x14ac:dyDescent="0.3">
      <c r="A3" t="s">
        <v>1</v>
      </c>
      <c r="B3" t="s">
        <v>424</v>
      </c>
      <c r="C3" t="s">
        <v>425</v>
      </c>
      <c r="D3" t="s">
        <v>426</v>
      </c>
      <c r="E3" t="s">
        <v>422</v>
      </c>
      <c r="F3" t="s">
        <v>427</v>
      </c>
    </row>
    <row r="4" spans="1:6" x14ac:dyDescent="0.3">
      <c r="A4" t="s">
        <v>2</v>
      </c>
      <c r="B4" t="s">
        <v>422</v>
      </c>
      <c r="C4" t="s">
        <v>425</v>
      </c>
      <c r="D4" t="s">
        <v>422</v>
      </c>
      <c r="E4" t="s">
        <v>422</v>
      </c>
      <c r="F4" t="s">
        <v>428</v>
      </c>
    </row>
    <row r="5" spans="1:6" x14ac:dyDescent="0.3">
      <c r="A5" t="s">
        <v>3</v>
      </c>
      <c r="B5" t="s">
        <v>424</v>
      </c>
      <c r="C5" t="s">
        <v>429</v>
      </c>
      <c r="D5" t="s">
        <v>430</v>
      </c>
      <c r="E5" t="s">
        <v>430</v>
      </c>
      <c r="F5" t="s">
        <v>431</v>
      </c>
    </row>
    <row r="6" spans="1:6" x14ac:dyDescent="0.3">
      <c r="A6" t="s">
        <v>4</v>
      </c>
      <c r="B6" t="s">
        <v>424</v>
      </c>
      <c r="C6" t="s">
        <v>429</v>
      </c>
      <c r="D6" t="s">
        <v>430</v>
      </c>
      <c r="E6" t="s">
        <v>430</v>
      </c>
      <c r="F6" t="s">
        <v>432</v>
      </c>
    </row>
    <row r="7" spans="1:6" x14ac:dyDescent="0.3">
      <c r="A7" t="s">
        <v>5</v>
      </c>
      <c r="B7" t="s">
        <v>424</v>
      </c>
      <c r="C7" t="s">
        <v>429</v>
      </c>
      <c r="D7" t="s">
        <v>433</v>
      </c>
      <c r="E7" t="s">
        <v>433</v>
      </c>
      <c r="F7" t="s">
        <v>434</v>
      </c>
    </row>
    <row r="8" spans="1:6" x14ac:dyDescent="0.3">
      <c r="A8" t="s">
        <v>6</v>
      </c>
      <c r="B8" t="s">
        <v>424</v>
      </c>
      <c r="C8" t="s">
        <v>429</v>
      </c>
      <c r="D8" t="s">
        <v>435</v>
      </c>
      <c r="E8" t="s">
        <v>435</v>
      </c>
      <c r="F8" t="s">
        <v>436</v>
      </c>
    </row>
    <row r="9" spans="1:6" x14ac:dyDescent="0.3">
      <c r="A9" t="s">
        <v>7</v>
      </c>
      <c r="B9" t="s">
        <v>424</v>
      </c>
      <c r="C9" t="s">
        <v>429</v>
      </c>
      <c r="D9" t="s">
        <v>435</v>
      </c>
      <c r="E9" t="s">
        <v>435</v>
      </c>
      <c r="F9" t="s">
        <v>437</v>
      </c>
    </row>
    <row r="10" spans="1:6" x14ac:dyDescent="0.3">
      <c r="A10" t="s">
        <v>8</v>
      </c>
      <c r="B10" t="s">
        <v>424</v>
      </c>
      <c r="C10" t="s">
        <v>429</v>
      </c>
      <c r="D10" t="s">
        <v>438</v>
      </c>
      <c r="E10" t="s">
        <v>438</v>
      </c>
      <c r="F10" t="s">
        <v>439</v>
      </c>
    </row>
    <row r="11" spans="1:6" x14ac:dyDescent="0.3">
      <c r="A11" t="s">
        <v>9</v>
      </c>
      <c r="B11" t="s">
        <v>419</v>
      </c>
      <c r="C11" t="s">
        <v>440</v>
      </c>
      <c r="D11" t="s">
        <v>441</v>
      </c>
      <c r="E11" t="s">
        <v>441</v>
      </c>
      <c r="F11" t="s">
        <v>442</v>
      </c>
    </row>
    <row r="12" spans="1:6" x14ac:dyDescent="0.3">
      <c r="A12" t="s">
        <v>10</v>
      </c>
      <c r="B12" t="s">
        <v>424</v>
      </c>
      <c r="C12" t="s">
        <v>440</v>
      </c>
      <c r="D12" t="s">
        <v>443</v>
      </c>
      <c r="E12" t="s">
        <v>443</v>
      </c>
      <c r="F12" t="s">
        <v>444</v>
      </c>
    </row>
    <row r="13" spans="1:6" x14ac:dyDescent="0.3">
      <c r="A13" t="s">
        <v>11</v>
      </c>
      <c r="B13" t="s">
        <v>419</v>
      </c>
      <c r="C13" t="s">
        <v>440</v>
      </c>
      <c r="D13" t="s">
        <v>443</v>
      </c>
      <c r="E13" t="s">
        <v>443</v>
      </c>
      <c r="F13" t="s">
        <v>445</v>
      </c>
    </row>
    <row r="14" spans="1:6" x14ac:dyDescent="0.3">
      <c r="A14" t="s">
        <v>12</v>
      </c>
      <c r="B14" t="s">
        <v>419</v>
      </c>
      <c r="C14" t="s">
        <v>440</v>
      </c>
      <c r="D14" t="s">
        <v>443</v>
      </c>
      <c r="E14" t="s">
        <v>443</v>
      </c>
      <c r="F14" t="s">
        <v>446</v>
      </c>
    </row>
    <row r="15" spans="1:6" x14ac:dyDescent="0.3">
      <c r="A15" t="s">
        <v>13</v>
      </c>
      <c r="B15" t="s">
        <v>424</v>
      </c>
      <c r="C15" t="s">
        <v>440</v>
      </c>
      <c r="D15" t="s">
        <v>447</v>
      </c>
      <c r="E15" t="s">
        <v>447</v>
      </c>
      <c r="F15" t="s">
        <v>448</v>
      </c>
    </row>
    <row r="16" spans="1:6" x14ac:dyDescent="0.3">
      <c r="A16" t="s">
        <v>14</v>
      </c>
      <c r="B16" t="s">
        <v>424</v>
      </c>
      <c r="C16" t="s">
        <v>440</v>
      </c>
      <c r="D16" t="s">
        <v>447</v>
      </c>
      <c r="E16" t="s">
        <v>447</v>
      </c>
      <c r="F16" t="s">
        <v>449</v>
      </c>
    </row>
    <row r="17" spans="1:6" x14ac:dyDescent="0.3">
      <c r="A17" t="s">
        <v>15</v>
      </c>
      <c r="B17" t="s">
        <v>424</v>
      </c>
      <c r="C17" t="s">
        <v>440</v>
      </c>
      <c r="D17" t="s">
        <v>447</v>
      </c>
      <c r="E17" t="s">
        <v>447</v>
      </c>
      <c r="F17" t="s">
        <v>450</v>
      </c>
    </row>
    <row r="18" spans="1:6" x14ac:dyDescent="0.3">
      <c r="A18" t="s">
        <v>16</v>
      </c>
      <c r="B18" t="s">
        <v>424</v>
      </c>
      <c r="C18" t="s">
        <v>440</v>
      </c>
      <c r="D18" t="s">
        <v>447</v>
      </c>
      <c r="E18" t="s">
        <v>447</v>
      </c>
      <c r="F18" t="s">
        <v>451</v>
      </c>
    </row>
    <row r="19" spans="1:6" x14ac:dyDescent="0.3">
      <c r="A19" t="s">
        <v>17</v>
      </c>
      <c r="B19" t="s">
        <v>419</v>
      </c>
      <c r="C19" t="s">
        <v>440</v>
      </c>
      <c r="D19" t="s">
        <v>452</v>
      </c>
      <c r="E19" t="s">
        <v>452</v>
      </c>
      <c r="F19" t="s">
        <v>453</v>
      </c>
    </row>
    <row r="20" spans="1:6" x14ac:dyDescent="0.3">
      <c r="A20" t="s">
        <v>18</v>
      </c>
      <c r="B20" t="s">
        <v>419</v>
      </c>
      <c r="C20" t="s">
        <v>440</v>
      </c>
      <c r="D20" t="s">
        <v>454</v>
      </c>
      <c r="E20" t="s">
        <v>454</v>
      </c>
      <c r="F20" t="s">
        <v>455</v>
      </c>
    </row>
    <row r="21" spans="1:6" x14ac:dyDescent="0.3">
      <c r="A21" t="s">
        <v>19</v>
      </c>
      <c r="B21" t="s">
        <v>419</v>
      </c>
      <c r="C21" t="s">
        <v>440</v>
      </c>
      <c r="D21" t="s">
        <v>454</v>
      </c>
      <c r="E21" t="s">
        <v>454</v>
      </c>
      <c r="F21" t="s">
        <v>456</v>
      </c>
    </row>
    <row r="22" spans="1:6" x14ac:dyDescent="0.3">
      <c r="A22" t="s">
        <v>20</v>
      </c>
      <c r="B22" t="s">
        <v>419</v>
      </c>
      <c r="C22" t="s">
        <v>440</v>
      </c>
      <c r="D22" t="s">
        <v>454</v>
      </c>
      <c r="E22" t="s">
        <v>454</v>
      </c>
      <c r="F22" t="s">
        <v>457</v>
      </c>
    </row>
    <row r="23" spans="1:6" x14ac:dyDescent="0.3">
      <c r="A23" t="s">
        <v>21</v>
      </c>
      <c r="B23" t="s">
        <v>419</v>
      </c>
      <c r="C23" t="s">
        <v>440</v>
      </c>
      <c r="D23" t="s">
        <v>454</v>
      </c>
      <c r="E23" t="s">
        <v>454</v>
      </c>
      <c r="F23" t="s">
        <v>458</v>
      </c>
    </row>
    <row r="24" spans="1:6" x14ac:dyDescent="0.3">
      <c r="A24" t="s">
        <v>22</v>
      </c>
      <c r="B24" t="s">
        <v>419</v>
      </c>
      <c r="C24" t="s">
        <v>440</v>
      </c>
      <c r="D24" t="s">
        <v>454</v>
      </c>
      <c r="E24" t="s">
        <v>454</v>
      </c>
      <c r="F24" t="s">
        <v>459</v>
      </c>
    </row>
    <row r="25" spans="1:6" x14ac:dyDescent="0.3">
      <c r="A25" t="s">
        <v>23</v>
      </c>
      <c r="B25" t="s">
        <v>419</v>
      </c>
      <c r="C25" t="s">
        <v>440</v>
      </c>
      <c r="D25" t="s">
        <v>460</v>
      </c>
      <c r="E25" t="s">
        <v>460</v>
      </c>
      <c r="F25" t="s">
        <v>461</v>
      </c>
    </row>
    <row r="26" spans="1:6" x14ac:dyDescent="0.3">
      <c r="A26" t="s">
        <v>24</v>
      </c>
      <c r="B26" t="s">
        <v>419</v>
      </c>
      <c r="C26" t="s">
        <v>440</v>
      </c>
      <c r="D26" t="s">
        <v>460</v>
      </c>
      <c r="E26" t="s">
        <v>460</v>
      </c>
      <c r="F26" t="s">
        <v>462</v>
      </c>
    </row>
    <row r="27" spans="1:6" x14ac:dyDescent="0.3">
      <c r="A27" t="s">
        <v>25</v>
      </c>
      <c r="B27" t="s">
        <v>419</v>
      </c>
      <c r="C27" t="s">
        <v>440</v>
      </c>
      <c r="D27" t="s">
        <v>460</v>
      </c>
      <c r="E27" t="s">
        <v>460</v>
      </c>
      <c r="F27" t="s">
        <v>463</v>
      </c>
    </row>
    <row r="28" spans="1:6" x14ac:dyDescent="0.3">
      <c r="A28" t="s">
        <v>26</v>
      </c>
      <c r="B28" t="s">
        <v>419</v>
      </c>
      <c r="C28" t="s">
        <v>420</v>
      </c>
      <c r="D28" t="s">
        <v>464</v>
      </c>
      <c r="E28" t="s">
        <v>464</v>
      </c>
      <c r="F28" t="s">
        <v>465</v>
      </c>
    </row>
    <row r="29" spans="1:6" x14ac:dyDescent="0.3">
      <c r="A29" t="s">
        <v>27</v>
      </c>
      <c r="B29" t="s">
        <v>419</v>
      </c>
      <c r="C29" t="s">
        <v>420</v>
      </c>
      <c r="D29" t="s">
        <v>464</v>
      </c>
      <c r="E29" t="s">
        <v>464</v>
      </c>
      <c r="F29" t="s">
        <v>466</v>
      </c>
    </row>
    <row r="30" spans="1:6" x14ac:dyDescent="0.3">
      <c r="A30" t="s">
        <v>28</v>
      </c>
      <c r="B30" t="s">
        <v>419</v>
      </c>
      <c r="C30" t="s">
        <v>420</v>
      </c>
      <c r="D30" t="s">
        <v>464</v>
      </c>
      <c r="E30" t="s">
        <v>464</v>
      </c>
      <c r="F30" t="s">
        <v>467</v>
      </c>
    </row>
    <row r="31" spans="1:6" x14ac:dyDescent="0.3">
      <c r="A31" t="s">
        <v>29</v>
      </c>
      <c r="B31" t="s">
        <v>419</v>
      </c>
      <c r="C31" t="s">
        <v>420</v>
      </c>
      <c r="D31" t="s">
        <v>468</v>
      </c>
      <c r="E31" t="s">
        <v>468</v>
      </c>
      <c r="F31" t="s">
        <v>469</v>
      </c>
    </row>
    <row r="32" spans="1:6" x14ac:dyDescent="0.3">
      <c r="A32" t="s">
        <v>30</v>
      </c>
      <c r="B32" t="s">
        <v>419</v>
      </c>
      <c r="C32" t="s">
        <v>420</v>
      </c>
      <c r="D32" t="s">
        <v>468</v>
      </c>
      <c r="E32" t="s">
        <v>468</v>
      </c>
      <c r="F32" t="s">
        <v>470</v>
      </c>
    </row>
    <row r="33" spans="1:6" x14ac:dyDescent="0.3">
      <c r="A33" t="s">
        <v>31</v>
      </c>
      <c r="B33" t="s">
        <v>419</v>
      </c>
      <c r="C33" t="s">
        <v>420</v>
      </c>
      <c r="D33" t="s">
        <v>468</v>
      </c>
      <c r="E33" t="s">
        <v>468</v>
      </c>
      <c r="F33" t="s">
        <v>471</v>
      </c>
    </row>
    <row r="34" spans="1:6" x14ac:dyDescent="0.3">
      <c r="A34" t="s">
        <v>32</v>
      </c>
      <c r="B34" t="s">
        <v>419</v>
      </c>
      <c r="C34" t="s">
        <v>420</v>
      </c>
      <c r="D34" t="s">
        <v>472</v>
      </c>
      <c r="E34" t="s">
        <v>472</v>
      </c>
      <c r="F34" t="s">
        <v>473</v>
      </c>
    </row>
    <row r="35" spans="1:6" x14ac:dyDescent="0.3">
      <c r="A35" t="s">
        <v>33</v>
      </c>
      <c r="B35" t="s">
        <v>419</v>
      </c>
      <c r="C35" t="s">
        <v>420</v>
      </c>
      <c r="D35" t="s">
        <v>474</v>
      </c>
      <c r="E35" t="s">
        <v>474</v>
      </c>
      <c r="F35" t="s">
        <v>475</v>
      </c>
    </row>
    <row r="36" spans="1:6" x14ac:dyDescent="0.3">
      <c r="A36" t="s">
        <v>34</v>
      </c>
      <c r="B36" t="s">
        <v>419</v>
      </c>
      <c r="C36" t="s">
        <v>420</v>
      </c>
      <c r="D36" t="s">
        <v>476</v>
      </c>
      <c r="E36" t="s">
        <v>476</v>
      </c>
      <c r="F36" t="s">
        <v>477</v>
      </c>
    </row>
    <row r="37" spans="1:6" x14ac:dyDescent="0.3">
      <c r="A37" t="s">
        <v>35</v>
      </c>
      <c r="B37" t="s">
        <v>419</v>
      </c>
      <c r="C37" t="s">
        <v>420</v>
      </c>
      <c r="D37" t="s">
        <v>478</v>
      </c>
      <c r="E37" t="s">
        <v>478</v>
      </c>
      <c r="F37" t="s">
        <v>479</v>
      </c>
    </row>
    <row r="38" spans="1:6" x14ac:dyDescent="0.3">
      <c r="A38" t="s">
        <v>36</v>
      </c>
      <c r="B38" t="s">
        <v>419</v>
      </c>
      <c r="C38" t="s">
        <v>420</v>
      </c>
      <c r="D38" t="s">
        <v>478</v>
      </c>
      <c r="E38" t="s">
        <v>478</v>
      </c>
      <c r="F38" t="s">
        <v>480</v>
      </c>
    </row>
    <row r="39" spans="1:6" x14ac:dyDescent="0.3">
      <c r="A39" t="s">
        <v>37</v>
      </c>
      <c r="B39" t="s">
        <v>419</v>
      </c>
      <c r="C39" t="s">
        <v>420</v>
      </c>
      <c r="D39" t="s">
        <v>478</v>
      </c>
      <c r="E39" t="s">
        <v>478</v>
      </c>
      <c r="F39" t="s">
        <v>481</v>
      </c>
    </row>
    <row r="40" spans="1:6" x14ac:dyDescent="0.3">
      <c r="A40" t="s">
        <v>38</v>
      </c>
      <c r="B40" t="s">
        <v>419</v>
      </c>
      <c r="C40" t="s">
        <v>420</v>
      </c>
      <c r="D40" t="s">
        <v>478</v>
      </c>
      <c r="E40" t="s">
        <v>478</v>
      </c>
      <c r="F40" t="s">
        <v>482</v>
      </c>
    </row>
    <row r="41" spans="1:6" x14ac:dyDescent="0.3">
      <c r="A41" t="s">
        <v>39</v>
      </c>
      <c r="B41" t="s">
        <v>419</v>
      </c>
      <c r="C41" t="s">
        <v>420</v>
      </c>
      <c r="D41" t="s">
        <v>483</v>
      </c>
      <c r="E41" t="s">
        <v>483</v>
      </c>
      <c r="F41" t="s">
        <v>484</v>
      </c>
    </row>
    <row r="42" spans="1:6" x14ac:dyDescent="0.3">
      <c r="A42" t="s">
        <v>40</v>
      </c>
      <c r="B42" t="s">
        <v>419</v>
      </c>
      <c r="C42" t="s">
        <v>420</v>
      </c>
      <c r="D42" t="s">
        <v>483</v>
      </c>
      <c r="E42" t="s">
        <v>483</v>
      </c>
      <c r="F42" t="s">
        <v>485</v>
      </c>
    </row>
    <row r="43" spans="1:6" x14ac:dyDescent="0.3">
      <c r="A43" t="s">
        <v>41</v>
      </c>
      <c r="B43" t="s">
        <v>419</v>
      </c>
      <c r="C43" t="s">
        <v>420</v>
      </c>
      <c r="D43" t="s">
        <v>486</v>
      </c>
      <c r="E43" t="s">
        <v>486</v>
      </c>
      <c r="F43" t="s">
        <v>487</v>
      </c>
    </row>
    <row r="44" spans="1:6" x14ac:dyDescent="0.3">
      <c r="A44" t="s">
        <v>42</v>
      </c>
      <c r="B44" t="s">
        <v>419</v>
      </c>
      <c r="C44" t="s">
        <v>420</v>
      </c>
      <c r="D44" t="s">
        <v>486</v>
      </c>
      <c r="E44" t="s">
        <v>486</v>
      </c>
      <c r="F44" t="s">
        <v>488</v>
      </c>
    </row>
    <row r="45" spans="1:6" x14ac:dyDescent="0.3">
      <c r="A45" t="s">
        <v>43</v>
      </c>
      <c r="B45" t="s">
        <v>419</v>
      </c>
      <c r="C45" t="s">
        <v>420</v>
      </c>
      <c r="D45" t="s">
        <v>486</v>
      </c>
      <c r="E45" t="s">
        <v>486</v>
      </c>
      <c r="F45" t="s">
        <v>489</v>
      </c>
    </row>
    <row r="46" spans="1:6" x14ac:dyDescent="0.3">
      <c r="A46" t="s">
        <v>44</v>
      </c>
      <c r="B46" t="s">
        <v>419</v>
      </c>
      <c r="C46" t="s">
        <v>420</v>
      </c>
      <c r="D46" t="s">
        <v>490</v>
      </c>
      <c r="E46" t="s">
        <v>490</v>
      </c>
      <c r="F46" t="s">
        <v>491</v>
      </c>
    </row>
    <row r="47" spans="1:6" x14ac:dyDescent="0.3">
      <c r="A47" t="s">
        <v>45</v>
      </c>
      <c r="B47" t="s">
        <v>419</v>
      </c>
      <c r="C47" t="s">
        <v>420</v>
      </c>
      <c r="D47" t="s">
        <v>492</v>
      </c>
      <c r="E47" t="s">
        <v>492</v>
      </c>
      <c r="F47" t="s">
        <v>493</v>
      </c>
    </row>
    <row r="48" spans="1:6" x14ac:dyDescent="0.3">
      <c r="A48" t="s">
        <v>46</v>
      </c>
      <c r="B48" t="s">
        <v>419</v>
      </c>
      <c r="C48" t="s">
        <v>420</v>
      </c>
      <c r="D48" t="s">
        <v>492</v>
      </c>
      <c r="E48" t="s">
        <v>492</v>
      </c>
      <c r="F48" t="s">
        <v>494</v>
      </c>
    </row>
    <row r="49" spans="1:6" x14ac:dyDescent="0.3">
      <c r="A49" t="s">
        <v>47</v>
      </c>
      <c r="B49" t="s">
        <v>419</v>
      </c>
      <c r="C49" t="s">
        <v>420</v>
      </c>
      <c r="D49" t="s">
        <v>495</v>
      </c>
      <c r="E49" t="s">
        <v>495</v>
      </c>
      <c r="F49" t="s">
        <v>496</v>
      </c>
    </row>
    <row r="50" spans="1:6" x14ac:dyDescent="0.3">
      <c r="A50" t="s">
        <v>48</v>
      </c>
      <c r="B50" t="s">
        <v>419</v>
      </c>
      <c r="C50" t="s">
        <v>420</v>
      </c>
      <c r="D50" t="s">
        <v>497</v>
      </c>
      <c r="E50" t="s">
        <v>497</v>
      </c>
      <c r="F50" t="s">
        <v>498</v>
      </c>
    </row>
    <row r="51" spans="1:6" x14ac:dyDescent="0.3">
      <c r="A51" t="s">
        <v>49</v>
      </c>
      <c r="B51" t="s">
        <v>419</v>
      </c>
      <c r="C51" t="s">
        <v>420</v>
      </c>
      <c r="D51" t="s">
        <v>497</v>
      </c>
      <c r="E51" t="s">
        <v>497</v>
      </c>
      <c r="F51" t="s">
        <v>499</v>
      </c>
    </row>
    <row r="52" spans="1:6" x14ac:dyDescent="0.3">
      <c r="A52" t="s">
        <v>50</v>
      </c>
      <c r="B52" t="s">
        <v>419</v>
      </c>
      <c r="C52" t="s">
        <v>420</v>
      </c>
      <c r="D52" t="s">
        <v>497</v>
      </c>
      <c r="E52" t="s">
        <v>497</v>
      </c>
      <c r="F52" t="s">
        <v>500</v>
      </c>
    </row>
    <row r="53" spans="1:6" x14ac:dyDescent="0.3">
      <c r="A53" t="s">
        <v>51</v>
      </c>
      <c r="B53" t="s">
        <v>419</v>
      </c>
      <c r="C53" t="s">
        <v>420</v>
      </c>
      <c r="D53" t="s">
        <v>501</v>
      </c>
      <c r="E53" t="s">
        <v>501</v>
      </c>
      <c r="F53" t="s">
        <v>502</v>
      </c>
    </row>
    <row r="54" spans="1:6" x14ac:dyDescent="0.3">
      <c r="A54" t="s">
        <v>52</v>
      </c>
      <c r="B54" t="s">
        <v>419</v>
      </c>
      <c r="C54" t="s">
        <v>420</v>
      </c>
      <c r="D54" t="s">
        <v>503</v>
      </c>
      <c r="E54" t="s">
        <v>503</v>
      </c>
      <c r="F54" t="s">
        <v>504</v>
      </c>
    </row>
    <row r="55" spans="1:6" x14ac:dyDescent="0.3">
      <c r="A55" t="s">
        <v>53</v>
      </c>
      <c r="B55" t="s">
        <v>419</v>
      </c>
      <c r="C55" t="s">
        <v>420</v>
      </c>
      <c r="D55" t="s">
        <v>503</v>
      </c>
      <c r="E55" t="s">
        <v>503</v>
      </c>
      <c r="F55" t="s">
        <v>505</v>
      </c>
    </row>
    <row r="56" spans="1:6" x14ac:dyDescent="0.3">
      <c r="A56" t="s">
        <v>54</v>
      </c>
      <c r="B56" t="s">
        <v>419</v>
      </c>
      <c r="C56" t="s">
        <v>420</v>
      </c>
      <c r="D56" t="s">
        <v>503</v>
      </c>
      <c r="E56" t="s">
        <v>503</v>
      </c>
      <c r="F56" t="s">
        <v>506</v>
      </c>
    </row>
    <row r="57" spans="1:6" x14ac:dyDescent="0.3">
      <c r="A57" t="s">
        <v>55</v>
      </c>
      <c r="B57" t="s">
        <v>419</v>
      </c>
      <c r="C57" t="s">
        <v>420</v>
      </c>
      <c r="D57" t="s">
        <v>507</v>
      </c>
      <c r="E57" t="s">
        <v>507</v>
      </c>
      <c r="F57" t="s">
        <v>508</v>
      </c>
    </row>
    <row r="58" spans="1:6" x14ac:dyDescent="0.3">
      <c r="A58" t="s">
        <v>56</v>
      </c>
      <c r="B58" t="s">
        <v>419</v>
      </c>
      <c r="C58" t="s">
        <v>425</v>
      </c>
      <c r="D58" t="s">
        <v>509</v>
      </c>
      <c r="E58" t="s">
        <v>509</v>
      </c>
      <c r="F58" t="s">
        <v>510</v>
      </c>
    </row>
    <row r="59" spans="1:6" x14ac:dyDescent="0.3">
      <c r="A59" t="s">
        <v>57</v>
      </c>
      <c r="B59" t="s">
        <v>419</v>
      </c>
      <c r="C59" t="s">
        <v>425</v>
      </c>
      <c r="D59" t="s">
        <v>509</v>
      </c>
      <c r="E59" t="s">
        <v>509</v>
      </c>
      <c r="F59" t="s">
        <v>511</v>
      </c>
    </row>
    <row r="60" spans="1:6" x14ac:dyDescent="0.3">
      <c r="A60" t="s">
        <v>58</v>
      </c>
      <c r="B60" t="s">
        <v>424</v>
      </c>
      <c r="C60" t="s">
        <v>425</v>
      </c>
      <c r="D60" t="s">
        <v>509</v>
      </c>
      <c r="E60" t="s">
        <v>509</v>
      </c>
      <c r="F60" t="s">
        <v>512</v>
      </c>
    </row>
    <row r="61" spans="1:6" x14ac:dyDescent="0.3">
      <c r="A61" t="s">
        <v>59</v>
      </c>
      <c r="B61" t="s">
        <v>424</v>
      </c>
      <c r="C61" t="s">
        <v>425</v>
      </c>
      <c r="D61" t="s">
        <v>509</v>
      </c>
      <c r="E61" t="s">
        <v>509</v>
      </c>
      <c r="F61" t="s">
        <v>513</v>
      </c>
    </row>
    <row r="62" spans="1:6" x14ac:dyDescent="0.3">
      <c r="A62" t="s">
        <v>60</v>
      </c>
      <c r="B62" t="s">
        <v>419</v>
      </c>
      <c r="C62" t="s">
        <v>425</v>
      </c>
      <c r="D62" t="s">
        <v>514</v>
      </c>
      <c r="E62" t="s">
        <v>514</v>
      </c>
      <c r="F62" t="s">
        <v>515</v>
      </c>
    </row>
    <row r="63" spans="1:6" x14ac:dyDescent="0.3">
      <c r="A63" t="s">
        <v>61</v>
      </c>
      <c r="B63" t="s">
        <v>419</v>
      </c>
      <c r="C63" t="s">
        <v>425</v>
      </c>
      <c r="D63" t="s">
        <v>516</v>
      </c>
      <c r="E63" t="s">
        <v>516</v>
      </c>
      <c r="F63" t="s">
        <v>517</v>
      </c>
    </row>
    <row r="64" spans="1:6" x14ac:dyDescent="0.3">
      <c r="A64" t="s">
        <v>62</v>
      </c>
      <c r="B64" t="s">
        <v>424</v>
      </c>
      <c r="C64" t="s">
        <v>425</v>
      </c>
      <c r="D64" t="s">
        <v>518</v>
      </c>
      <c r="E64" t="s">
        <v>518</v>
      </c>
      <c r="F64" t="s">
        <v>519</v>
      </c>
    </row>
    <row r="65" spans="1:6" x14ac:dyDescent="0.3">
      <c r="A65" t="s">
        <v>63</v>
      </c>
      <c r="B65" t="s">
        <v>424</v>
      </c>
      <c r="C65" t="s">
        <v>425</v>
      </c>
      <c r="D65" t="s">
        <v>518</v>
      </c>
      <c r="E65" t="s">
        <v>518</v>
      </c>
      <c r="F65" t="s">
        <v>520</v>
      </c>
    </row>
    <row r="66" spans="1:6" x14ac:dyDescent="0.3">
      <c r="A66" t="s">
        <v>64</v>
      </c>
      <c r="B66" t="s">
        <v>424</v>
      </c>
      <c r="C66" t="s">
        <v>425</v>
      </c>
      <c r="D66" t="s">
        <v>518</v>
      </c>
      <c r="E66" t="s">
        <v>518</v>
      </c>
      <c r="F66" t="s">
        <v>521</v>
      </c>
    </row>
    <row r="67" spans="1:6" x14ac:dyDescent="0.3">
      <c r="A67" t="s">
        <v>65</v>
      </c>
      <c r="B67" t="s">
        <v>424</v>
      </c>
      <c r="C67" t="s">
        <v>425</v>
      </c>
      <c r="D67" t="s">
        <v>518</v>
      </c>
      <c r="E67" t="s">
        <v>518</v>
      </c>
      <c r="F67" t="s">
        <v>522</v>
      </c>
    </row>
    <row r="68" spans="1:6" x14ac:dyDescent="0.3">
      <c r="A68" t="s">
        <v>66</v>
      </c>
      <c r="B68" t="s">
        <v>419</v>
      </c>
      <c r="C68" t="s">
        <v>425</v>
      </c>
      <c r="D68" t="s">
        <v>523</v>
      </c>
      <c r="E68" t="s">
        <v>523</v>
      </c>
      <c r="F68" t="s">
        <v>524</v>
      </c>
    </row>
    <row r="69" spans="1:6" x14ac:dyDescent="0.3">
      <c r="A69" t="s">
        <v>67</v>
      </c>
      <c r="B69" t="s">
        <v>424</v>
      </c>
      <c r="C69" t="s">
        <v>425</v>
      </c>
      <c r="D69" t="s">
        <v>525</v>
      </c>
      <c r="E69" t="s">
        <v>525</v>
      </c>
      <c r="F69" t="s">
        <v>526</v>
      </c>
    </row>
    <row r="70" spans="1:6" x14ac:dyDescent="0.3">
      <c r="A70" t="s">
        <v>68</v>
      </c>
      <c r="B70" t="s">
        <v>424</v>
      </c>
      <c r="C70" t="s">
        <v>425</v>
      </c>
      <c r="D70" t="s">
        <v>525</v>
      </c>
      <c r="E70" t="s">
        <v>525</v>
      </c>
      <c r="F70" t="s">
        <v>527</v>
      </c>
    </row>
    <row r="71" spans="1:6" x14ac:dyDescent="0.3">
      <c r="A71" t="s">
        <v>69</v>
      </c>
      <c r="B71" t="s">
        <v>424</v>
      </c>
      <c r="C71" t="s">
        <v>425</v>
      </c>
      <c r="D71" t="s">
        <v>426</v>
      </c>
      <c r="E71" t="s">
        <v>426</v>
      </c>
      <c r="F71" t="s">
        <v>528</v>
      </c>
    </row>
    <row r="72" spans="1:6" x14ac:dyDescent="0.3">
      <c r="A72" t="s">
        <v>70</v>
      </c>
      <c r="B72" t="s">
        <v>424</v>
      </c>
      <c r="C72" t="s">
        <v>425</v>
      </c>
      <c r="D72" t="s">
        <v>426</v>
      </c>
      <c r="E72" t="s">
        <v>426</v>
      </c>
      <c r="F72" t="s">
        <v>529</v>
      </c>
    </row>
    <row r="73" spans="1:6" x14ac:dyDescent="0.3">
      <c r="A73" t="s">
        <v>71</v>
      </c>
      <c r="B73" t="s">
        <v>424</v>
      </c>
      <c r="C73" t="s">
        <v>425</v>
      </c>
      <c r="D73" t="s">
        <v>426</v>
      </c>
      <c r="E73" t="s">
        <v>426</v>
      </c>
      <c r="F73" t="s">
        <v>530</v>
      </c>
    </row>
    <row r="74" spans="1:6" x14ac:dyDescent="0.3">
      <c r="A74" t="s">
        <v>72</v>
      </c>
      <c r="B74" t="s">
        <v>424</v>
      </c>
      <c r="C74" t="s">
        <v>425</v>
      </c>
      <c r="D74" t="s">
        <v>531</v>
      </c>
      <c r="E74" t="s">
        <v>531</v>
      </c>
      <c r="F74" t="s">
        <v>532</v>
      </c>
    </row>
    <row r="75" spans="1:6" x14ac:dyDescent="0.3">
      <c r="A75" t="s">
        <v>73</v>
      </c>
      <c r="B75" t="s">
        <v>424</v>
      </c>
      <c r="C75" t="s">
        <v>425</v>
      </c>
      <c r="D75" t="s">
        <v>531</v>
      </c>
      <c r="E75" t="s">
        <v>531</v>
      </c>
      <c r="F75" t="s">
        <v>533</v>
      </c>
    </row>
    <row r="76" spans="1:6" x14ac:dyDescent="0.3">
      <c r="A76" t="s">
        <v>74</v>
      </c>
      <c r="B76" t="s">
        <v>424</v>
      </c>
      <c r="C76" t="s">
        <v>425</v>
      </c>
      <c r="D76" t="s">
        <v>534</v>
      </c>
      <c r="E76" t="s">
        <v>535</v>
      </c>
      <c r="F76" t="s">
        <v>536</v>
      </c>
    </row>
    <row r="77" spans="1:6" x14ac:dyDescent="0.3">
      <c r="A77" t="s">
        <v>75</v>
      </c>
      <c r="B77" t="s">
        <v>424</v>
      </c>
      <c r="C77" t="s">
        <v>425</v>
      </c>
      <c r="D77" t="s">
        <v>534</v>
      </c>
      <c r="E77" t="s">
        <v>535</v>
      </c>
      <c r="F77" t="s">
        <v>537</v>
      </c>
    </row>
    <row r="78" spans="1:6" x14ac:dyDescent="0.3">
      <c r="A78" t="s">
        <v>76</v>
      </c>
      <c r="B78" t="s">
        <v>424</v>
      </c>
      <c r="C78" t="s">
        <v>425</v>
      </c>
      <c r="D78" t="s">
        <v>534</v>
      </c>
      <c r="E78" t="s">
        <v>535</v>
      </c>
      <c r="F78" t="s">
        <v>538</v>
      </c>
    </row>
    <row r="79" spans="1:6" x14ac:dyDescent="0.3">
      <c r="A79" t="s">
        <v>77</v>
      </c>
      <c r="B79" t="s">
        <v>424</v>
      </c>
      <c r="C79" t="s">
        <v>425</v>
      </c>
      <c r="D79" t="s">
        <v>539</v>
      </c>
      <c r="E79" t="s">
        <v>539</v>
      </c>
      <c r="F79" t="s">
        <v>540</v>
      </c>
    </row>
    <row r="80" spans="1:6" x14ac:dyDescent="0.3">
      <c r="A80" t="s">
        <v>78</v>
      </c>
      <c r="B80" t="s">
        <v>424</v>
      </c>
      <c r="C80" t="s">
        <v>425</v>
      </c>
      <c r="D80" t="s">
        <v>539</v>
      </c>
      <c r="E80" t="s">
        <v>539</v>
      </c>
      <c r="F80" t="s">
        <v>541</v>
      </c>
    </row>
    <row r="81" spans="1:6" x14ac:dyDescent="0.3">
      <c r="A81" t="s">
        <v>79</v>
      </c>
      <c r="B81" t="s">
        <v>424</v>
      </c>
      <c r="C81" t="s">
        <v>425</v>
      </c>
      <c r="D81" t="s">
        <v>539</v>
      </c>
      <c r="E81" t="s">
        <v>539</v>
      </c>
      <c r="F81" t="s">
        <v>542</v>
      </c>
    </row>
    <row r="82" spans="1:6" x14ac:dyDescent="0.3">
      <c r="A82" t="s">
        <v>80</v>
      </c>
      <c r="B82" t="s">
        <v>424</v>
      </c>
      <c r="C82" t="s">
        <v>425</v>
      </c>
      <c r="D82" t="s">
        <v>539</v>
      </c>
      <c r="E82" t="s">
        <v>539</v>
      </c>
      <c r="F82" t="s">
        <v>543</v>
      </c>
    </row>
    <row r="83" spans="1:6" x14ac:dyDescent="0.3">
      <c r="A83" t="s">
        <v>81</v>
      </c>
      <c r="B83" t="s">
        <v>419</v>
      </c>
      <c r="C83" t="s">
        <v>425</v>
      </c>
      <c r="D83" t="s">
        <v>544</v>
      </c>
      <c r="E83" t="s">
        <v>544</v>
      </c>
      <c r="F83" t="s">
        <v>545</v>
      </c>
    </row>
    <row r="84" spans="1:6" x14ac:dyDescent="0.3">
      <c r="A84" t="s">
        <v>82</v>
      </c>
      <c r="B84" t="s">
        <v>419</v>
      </c>
      <c r="C84" t="s">
        <v>425</v>
      </c>
      <c r="D84" t="s">
        <v>544</v>
      </c>
      <c r="E84" t="s">
        <v>544</v>
      </c>
      <c r="F84" t="s">
        <v>546</v>
      </c>
    </row>
    <row r="85" spans="1:6" x14ac:dyDescent="0.3">
      <c r="A85" t="s">
        <v>83</v>
      </c>
      <c r="B85" t="s">
        <v>419</v>
      </c>
      <c r="C85" t="s">
        <v>425</v>
      </c>
      <c r="D85" t="s">
        <v>544</v>
      </c>
      <c r="E85" t="s">
        <v>544</v>
      </c>
      <c r="F85" t="s">
        <v>547</v>
      </c>
    </row>
    <row r="86" spans="1:6" x14ac:dyDescent="0.3">
      <c r="A86" t="s">
        <v>84</v>
      </c>
      <c r="B86" t="s">
        <v>419</v>
      </c>
      <c r="C86" t="s">
        <v>425</v>
      </c>
      <c r="D86" t="s">
        <v>544</v>
      </c>
      <c r="E86" t="s">
        <v>544</v>
      </c>
      <c r="F86" t="s">
        <v>548</v>
      </c>
    </row>
    <row r="87" spans="1:6" x14ac:dyDescent="0.3">
      <c r="A87" t="s">
        <v>85</v>
      </c>
      <c r="B87" t="s">
        <v>419</v>
      </c>
      <c r="C87" t="s">
        <v>425</v>
      </c>
      <c r="D87" t="s">
        <v>544</v>
      </c>
      <c r="E87" t="s">
        <v>544</v>
      </c>
      <c r="F87" t="s">
        <v>549</v>
      </c>
    </row>
    <row r="88" spans="1:6" x14ac:dyDescent="0.3">
      <c r="A88" t="s">
        <v>86</v>
      </c>
      <c r="B88" t="s">
        <v>419</v>
      </c>
      <c r="C88" t="s">
        <v>550</v>
      </c>
      <c r="D88" t="s">
        <v>551</v>
      </c>
      <c r="E88" t="s">
        <v>551</v>
      </c>
      <c r="F88" t="s">
        <v>552</v>
      </c>
    </row>
    <row r="89" spans="1:6" x14ac:dyDescent="0.3">
      <c r="A89" t="s">
        <v>87</v>
      </c>
      <c r="B89" t="s">
        <v>419</v>
      </c>
      <c r="C89" t="s">
        <v>550</v>
      </c>
      <c r="D89" t="s">
        <v>551</v>
      </c>
      <c r="E89" t="s">
        <v>551</v>
      </c>
      <c r="F89" t="s">
        <v>553</v>
      </c>
    </row>
    <row r="90" spans="1:6" x14ac:dyDescent="0.3">
      <c r="A90" t="s">
        <v>88</v>
      </c>
      <c r="B90" t="s">
        <v>419</v>
      </c>
      <c r="C90" t="s">
        <v>550</v>
      </c>
      <c r="D90" t="s">
        <v>551</v>
      </c>
      <c r="E90" t="s">
        <v>551</v>
      </c>
      <c r="F90" t="s">
        <v>554</v>
      </c>
    </row>
    <row r="91" spans="1:6" x14ac:dyDescent="0.3">
      <c r="A91" t="s">
        <v>89</v>
      </c>
      <c r="B91" t="s">
        <v>419</v>
      </c>
      <c r="C91" t="s">
        <v>550</v>
      </c>
      <c r="D91" t="s">
        <v>555</v>
      </c>
      <c r="E91" t="s">
        <v>555</v>
      </c>
      <c r="F91" t="s">
        <v>556</v>
      </c>
    </row>
    <row r="92" spans="1:6" x14ac:dyDescent="0.3">
      <c r="A92" t="s">
        <v>90</v>
      </c>
      <c r="B92" t="s">
        <v>424</v>
      </c>
      <c r="C92" t="s">
        <v>550</v>
      </c>
      <c r="D92" t="s">
        <v>557</v>
      </c>
      <c r="E92" t="s">
        <v>557</v>
      </c>
      <c r="F92" t="s">
        <v>558</v>
      </c>
    </row>
    <row r="93" spans="1:6" x14ac:dyDescent="0.3">
      <c r="A93" t="s">
        <v>91</v>
      </c>
      <c r="B93" t="s">
        <v>419</v>
      </c>
      <c r="C93" t="s">
        <v>550</v>
      </c>
      <c r="D93" t="s">
        <v>559</v>
      </c>
      <c r="E93" t="s">
        <v>559</v>
      </c>
      <c r="F93" t="s">
        <v>560</v>
      </c>
    </row>
    <row r="94" spans="1:6" x14ac:dyDescent="0.3">
      <c r="A94" t="s">
        <v>92</v>
      </c>
      <c r="B94" t="s">
        <v>419</v>
      </c>
      <c r="C94" t="s">
        <v>550</v>
      </c>
      <c r="D94" t="s">
        <v>561</v>
      </c>
      <c r="E94" t="s">
        <v>561</v>
      </c>
      <c r="F94" t="s">
        <v>562</v>
      </c>
    </row>
    <row r="95" spans="1:6" x14ac:dyDescent="0.3">
      <c r="A95" t="s">
        <v>93</v>
      </c>
      <c r="B95" t="s">
        <v>424</v>
      </c>
      <c r="C95" t="s">
        <v>550</v>
      </c>
      <c r="D95" t="s">
        <v>561</v>
      </c>
      <c r="E95" t="s">
        <v>561</v>
      </c>
      <c r="F95" t="s">
        <v>563</v>
      </c>
    </row>
    <row r="96" spans="1:6" x14ac:dyDescent="0.3">
      <c r="A96" t="s">
        <v>94</v>
      </c>
      <c r="B96" t="s">
        <v>424</v>
      </c>
      <c r="C96" t="s">
        <v>550</v>
      </c>
      <c r="D96" t="s">
        <v>561</v>
      </c>
      <c r="E96" t="s">
        <v>561</v>
      </c>
      <c r="F96" t="s">
        <v>564</v>
      </c>
    </row>
    <row r="97" spans="1:6" x14ac:dyDescent="0.3">
      <c r="A97" t="s">
        <v>95</v>
      </c>
      <c r="B97" t="s">
        <v>424</v>
      </c>
      <c r="C97" t="s">
        <v>550</v>
      </c>
      <c r="D97" t="s">
        <v>565</v>
      </c>
      <c r="E97" t="s">
        <v>565</v>
      </c>
      <c r="F97" t="s">
        <v>566</v>
      </c>
    </row>
    <row r="98" spans="1:6" x14ac:dyDescent="0.3">
      <c r="A98" t="s">
        <v>96</v>
      </c>
      <c r="B98" t="s">
        <v>419</v>
      </c>
      <c r="C98" t="s">
        <v>550</v>
      </c>
      <c r="D98" t="s">
        <v>567</v>
      </c>
      <c r="E98" t="s">
        <v>567</v>
      </c>
      <c r="F98" t="s">
        <v>568</v>
      </c>
    </row>
    <row r="99" spans="1:6" x14ac:dyDescent="0.3">
      <c r="A99" t="s">
        <v>97</v>
      </c>
      <c r="B99" t="s">
        <v>419</v>
      </c>
      <c r="C99" t="s">
        <v>550</v>
      </c>
      <c r="D99" t="s">
        <v>567</v>
      </c>
      <c r="E99" t="s">
        <v>567</v>
      </c>
      <c r="F99" t="s">
        <v>569</v>
      </c>
    </row>
    <row r="100" spans="1:6" x14ac:dyDescent="0.3">
      <c r="A100" t="s">
        <v>98</v>
      </c>
      <c r="B100" t="s">
        <v>419</v>
      </c>
      <c r="C100" t="s">
        <v>550</v>
      </c>
      <c r="D100" t="s">
        <v>567</v>
      </c>
      <c r="E100" t="s">
        <v>567</v>
      </c>
      <c r="F100" t="s">
        <v>570</v>
      </c>
    </row>
    <row r="101" spans="1:6" x14ac:dyDescent="0.3">
      <c r="A101" t="s">
        <v>99</v>
      </c>
      <c r="B101" t="s">
        <v>419</v>
      </c>
      <c r="C101" t="s">
        <v>550</v>
      </c>
      <c r="D101" t="s">
        <v>571</v>
      </c>
      <c r="E101" t="s">
        <v>571</v>
      </c>
      <c r="F101" t="s">
        <v>572</v>
      </c>
    </row>
    <row r="102" spans="1:6" x14ac:dyDescent="0.3">
      <c r="A102" t="s">
        <v>100</v>
      </c>
      <c r="B102" t="s">
        <v>419</v>
      </c>
      <c r="C102" t="s">
        <v>550</v>
      </c>
      <c r="D102" t="s">
        <v>571</v>
      </c>
      <c r="E102" t="s">
        <v>571</v>
      </c>
      <c r="F102" t="s">
        <v>573</v>
      </c>
    </row>
    <row r="103" spans="1:6" x14ac:dyDescent="0.3">
      <c r="A103" t="s">
        <v>101</v>
      </c>
      <c r="B103" t="s">
        <v>419</v>
      </c>
      <c r="C103" t="s">
        <v>550</v>
      </c>
      <c r="D103" t="s">
        <v>574</v>
      </c>
      <c r="E103" t="s">
        <v>574</v>
      </c>
      <c r="F103" t="s">
        <v>575</v>
      </c>
    </row>
    <row r="104" spans="1:6" x14ac:dyDescent="0.3">
      <c r="A104" t="s">
        <v>102</v>
      </c>
      <c r="B104" t="s">
        <v>419</v>
      </c>
      <c r="C104" t="s">
        <v>550</v>
      </c>
      <c r="D104" t="s">
        <v>574</v>
      </c>
      <c r="E104" t="s">
        <v>574</v>
      </c>
      <c r="F104" t="s">
        <v>576</v>
      </c>
    </row>
    <row r="105" spans="1:6" x14ac:dyDescent="0.3">
      <c r="A105" t="s">
        <v>103</v>
      </c>
      <c r="B105" t="s">
        <v>419</v>
      </c>
      <c r="C105" t="s">
        <v>550</v>
      </c>
      <c r="D105" t="s">
        <v>577</v>
      </c>
      <c r="E105" t="s">
        <v>577</v>
      </c>
      <c r="F105" t="s">
        <v>578</v>
      </c>
    </row>
    <row r="106" spans="1:6" x14ac:dyDescent="0.3">
      <c r="A106" t="s">
        <v>104</v>
      </c>
      <c r="B106" t="s">
        <v>419</v>
      </c>
      <c r="C106" t="s">
        <v>550</v>
      </c>
      <c r="D106" t="s">
        <v>577</v>
      </c>
      <c r="E106" t="s">
        <v>577</v>
      </c>
      <c r="F106" t="s">
        <v>579</v>
      </c>
    </row>
    <row r="107" spans="1:6" x14ac:dyDescent="0.3">
      <c r="A107" t="s">
        <v>105</v>
      </c>
      <c r="B107" t="s">
        <v>419</v>
      </c>
      <c r="C107" t="s">
        <v>550</v>
      </c>
      <c r="D107" t="s">
        <v>577</v>
      </c>
      <c r="E107" t="s">
        <v>577</v>
      </c>
      <c r="F107" t="s">
        <v>580</v>
      </c>
    </row>
    <row r="108" spans="1:6" x14ac:dyDescent="0.3">
      <c r="A108" t="s">
        <v>106</v>
      </c>
      <c r="B108" t="s">
        <v>419</v>
      </c>
      <c r="C108" t="s">
        <v>550</v>
      </c>
      <c r="D108" t="s">
        <v>581</v>
      </c>
      <c r="E108" t="s">
        <v>581</v>
      </c>
      <c r="F108" t="s">
        <v>582</v>
      </c>
    </row>
    <row r="109" spans="1:6" x14ac:dyDescent="0.3">
      <c r="A109" t="s">
        <v>107</v>
      </c>
      <c r="B109" t="s">
        <v>419</v>
      </c>
      <c r="C109" t="s">
        <v>550</v>
      </c>
      <c r="D109" t="s">
        <v>581</v>
      </c>
      <c r="E109" t="s">
        <v>581</v>
      </c>
      <c r="F109" t="s">
        <v>583</v>
      </c>
    </row>
    <row r="110" spans="1:6" x14ac:dyDescent="0.3">
      <c r="A110" t="s">
        <v>108</v>
      </c>
      <c r="B110" t="s">
        <v>419</v>
      </c>
      <c r="C110" t="s">
        <v>550</v>
      </c>
      <c r="D110" t="s">
        <v>581</v>
      </c>
      <c r="E110" t="s">
        <v>581</v>
      </c>
      <c r="F110" t="s">
        <v>584</v>
      </c>
    </row>
    <row r="111" spans="1:6" x14ac:dyDescent="0.3">
      <c r="A111" t="s">
        <v>109</v>
      </c>
      <c r="B111" t="s">
        <v>419</v>
      </c>
      <c r="C111" t="s">
        <v>550</v>
      </c>
      <c r="D111" t="s">
        <v>581</v>
      </c>
      <c r="E111" t="s">
        <v>581</v>
      </c>
      <c r="F111" t="s">
        <v>585</v>
      </c>
    </row>
    <row r="112" spans="1:6" x14ac:dyDescent="0.3">
      <c r="A112" t="s">
        <v>110</v>
      </c>
      <c r="B112" t="s">
        <v>419</v>
      </c>
      <c r="C112" t="s">
        <v>550</v>
      </c>
      <c r="D112" t="s">
        <v>581</v>
      </c>
      <c r="E112" t="s">
        <v>581</v>
      </c>
      <c r="F112" t="s">
        <v>586</v>
      </c>
    </row>
    <row r="113" spans="1:6" x14ac:dyDescent="0.3">
      <c r="A113" t="s">
        <v>111</v>
      </c>
      <c r="B113" t="s">
        <v>419</v>
      </c>
      <c r="C113" t="s">
        <v>550</v>
      </c>
      <c r="D113" t="s">
        <v>587</v>
      </c>
      <c r="E113" t="s">
        <v>587</v>
      </c>
      <c r="F113" t="s">
        <v>588</v>
      </c>
    </row>
    <row r="114" spans="1:6" x14ac:dyDescent="0.3">
      <c r="A114" t="s">
        <v>112</v>
      </c>
      <c r="B114" t="s">
        <v>419</v>
      </c>
      <c r="C114" t="s">
        <v>550</v>
      </c>
      <c r="D114" t="s">
        <v>589</v>
      </c>
      <c r="E114" t="s">
        <v>589</v>
      </c>
      <c r="F114" t="s">
        <v>590</v>
      </c>
    </row>
    <row r="115" spans="1:6" x14ac:dyDescent="0.3">
      <c r="A115" t="s">
        <v>113</v>
      </c>
      <c r="B115" t="s">
        <v>419</v>
      </c>
      <c r="C115" t="s">
        <v>550</v>
      </c>
      <c r="D115" t="s">
        <v>589</v>
      </c>
      <c r="E115" t="s">
        <v>589</v>
      </c>
      <c r="F115" t="s">
        <v>591</v>
      </c>
    </row>
    <row r="116" spans="1:6" x14ac:dyDescent="0.3">
      <c r="A116" t="s">
        <v>114</v>
      </c>
      <c r="B116" t="s">
        <v>419</v>
      </c>
      <c r="C116" t="s">
        <v>550</v>
      </c>
      <c r="D116" t="s">
        <v>589</v>
      </c>
      <c r="E116" t="s">
        <v>589</v>
      </c>
      <c r="F116" t="s">
        <v>592</v>
      </c>
    </row>
    <row r="117" spans="1:6" x14ac:dyDescent="0.3">
      <c r="A117" t="s">
        <v>115</v>
      </c>
      <c r="B117" t="s">
        <v>419</v>
      </c>
      <c r="C117" t="s">
        <v>550</v>
      </c>
      <c r="D117" t="s">
        <v>589</v>
      </c>
      <c r="E117" t="s">
        <v>589</v>
      </c>
      <c r="F117" t="s">
        <v>593</v>
      </c>
    </row>
    <row r="118" spans="1:6" x14ac:dyDescent="0.3">
      <c r="A118" t="s">
        <v>116</v>
      </c>
      <c r="B118" t="s">
        <v>419</v>
      </c>
      <c r="C118" t="s">
        <v>550</v>
      </c>
      <c r="D118" t="s">
        <v>589</v>
      </c>
      <c r="E118" t="s">
        <v>589</v>
      </c>
      <c r="F118" t="s">
        <v>594</v>
      </c>
    </row>
    <row r="119" spans="1:6" x14ac:dyDescent="0.3">
      <c r="A119" t="s">
        <v>117</v>
      </c>
      <c r="B119" t="s">
        <v>419</v>
      </c>
      <c r="C119" t="s">
        <v>550</v>
      </c>
      <c r="D119" t="s">
        <v>589</v>
      </c>
      <c r="E119" t="s">
        <v>589</v>
      </c>
      <c r="F119" t="s">
        <v>595</v>
      </c>
    </row>
    <row r="120" spans="1:6" x14ac:dyDescent="0.3">
      <c r="A120" t="s">
        <v>118</v>
      </c>
      <c r="B120" t="s">
        <v>419</v>
      </c>
      <c r="C120" t="s">
        <v>550</v>
      </c>
      <c r="D120" t="s">
        <v>596</v>
      </c>
      <c r="E120" t="s">
        <v>596</v>
      </c>
      <c r="F120" t="s">
        <v>597</v>
      </c>
    </row>
    <row r="121" spans="1:6" x14ac:dyDescent="0.3">
      <c r="A121" t="s">
        <v>119</v>
      </c>
      <c r="B121" t="s">
        <v>419</v>
      </c>
      <c r="C121" t="s">
        <v>550</v>
      </c>
      <c r="D121" t="s">
        <v>596</v>
      </c>
      <c r="E121" t="s">
        <v>596</v>
      </c>
      <c r="F121" t="s">
        <v>598</v>
      </c>
    </row>
    <row r="122" spans="1:6" x14ac:dyDescent="0.3">
      <c r="A122" t="s">
        <v>120</v>
      </c>
      <c r="B122" t="s">
        <v>419</v>
      </c>
      <c r="C122" t="s">
        <v>550</v>
      </c>
      <c r="D122" t="s">
        <v>596</v>
      </c>
      <c r="E122" t="s">
        <v>596</v>
      </c>
      <c r="F122" t="s">
        <v>599</v>
      </c>
    </row>
    <row r="123" spans="1:6" x14ac:dyDescent="0.3">
      <c r="A123" t="s">
        <v>121</v>
      </c>
      <c r="B123" t="s">
        <v>419</v>
      </c>
      <c r="C123" t="s">
        <v>550</v>
      </c>
      <c r="D123" t="s">
        <v>596</v>
      </c>
      <c r="E123" t="s">
        <v>596</v>
      </c>
      <c r="F123" t="s">
        <v>600</v>
      </c>
    </row>
    <row r="124" spans="1:6" x14ac:dyDescent="0.3">
      <c r="A124" t="s">
        <v>122</v>
      </c>
      <c r="B124" t="s">
        <v>419</v>
      </c>
      <c r="C124" t="s">
        <v>550</v>
      </c>
      <c r="D124" t="s">
        <v>596</v>
      </c>
      <c r="E124" t="s">
        <v>596</v>
      </c>
      <c r="F124" t="s">
        <v>601</v>
      </c>
    </row>
    <row r="125" spans="1:6" x14ac:dyDescent="0.3">
      <c r="A125" t="s">
        <v>123</v>
      </c>
      <c r="B125" t="s">
        <v>424</v>
      </c>
      <c r="C125" t="s">
        <v>425</v>
      </c>
      <c r="D125" t="s">
        <v>602</v>
      </c>
      <c r="E125" t="s">
        <v>422</v>
      </c>
      <c r="F125" t="s">
        <v>603</v>
      </c>
    </row>
    <row r="126" spans="1:6" x14ac:dyDescent="0.3">
      <c r="A126" t="s">
        <v>124</v>
      </c>
      <c r="B126" t="s">
        <v>424</v>
      </c>
      <c r="C126" t="s">
        <v>425</v>
      </c>
      <c r="D126" t="s">
        <v>604</v>
      </c>
      <c r="E126" t="s">
        <v>422</v>
      </c>
      <c r="F126" t="s">
        <v>605</v>
      </c>
    </row>
    <row r="127" spans="1:6" x14ac:dyDescent="0.3">
      <c r="A127" t="s">
        <v>125</v>
      </c>
      <c r="B127" t="s">
        <v>424</v>
      </c>
      <c r="C127" t="s">
        <v>425</v>
      </c>
      <c r="D127" t="s">
        <v>604</v>
      </c>
      <c r="E127" t="s">
        <v>422</v>
      </c>
      <c r="F127" t="s">
        <v>606</v>
      </c>
    </row>
    <row r="128" spans="1:6" x14ac:dyDescent="0.3">
      <c r="A128" t="s">
        <v>126</v>
      </c>
      <c r="B128" t="s">
        <v>419</v>
      </c>
      <c r="C128" t="s">
        <v>607</v>
      </c>
      <c r="D128" t="s">
        <v>608</v>
      </c>
      <c r="E128" t="s">
        <v>422</v>
      </c>
      <c r="F128" t="s">
        <v>609</v>
      </c>
    </row>
    <row r="129" spans="1:6" x14ac:dyDescent="0.3">
      <c r="A129" t="s">
        <v>127</v>
      </c>
      <c r="B129" t="s">
        <v>419</v>
      </c>
      <c r="C129" t="s">
        <v>607</v>
      </c>
      <c r="D129" t="s">
        <v>610</v>
      </c>
      <c r="E129" t="s">
        <v>611</v>
      </c>
      <c r="F129" t="s">
        <v>612</v>
      </c>
    </row>
    <row r="130" spans="1:6" x14ac:dyDescent="0.3">
      <c r="A130" t="s">
        <v>128</v>
      </c>
      <c r="B130" t="s">
        <v>419</v>
      </c>
      <c r="C130" t="s">
        <v>607</v>
      </c>
      <c r="D130" t="s">
        <v>613</v>
      </c>
      <c r="E130" t="s">
        <v>614</v>
      </c>
      <c r="F130" t="s">
        <v>615</v>
      </c>
    </row>
    <row r="131" spans="1:6" x14ac:dyDescent="0.3">
      <c r="A131" t="s">
        <v>129</v>
      </c>
      <c r="B131" t="s">
        <v>419</v>
      </c>
      <c r="C131" t="s">
        <v>607</v>
      </c>
      <c r="D131" t="s">
        <v>616</v>
      </c>
      <c r="E131" t="s">
        <v>617</v>
      </c>
      <c r="F131" t="s">
        <v>618</v>
      </c>
    </row>
    <row r="132" spans="1:6" x14ac:dyDescent="0.3">
      <c r="A132" t="s">
        <v>130</v>
      </c>
      <c r="B132" t="s">
        <v>419</v>
      </c>
      <c r="C132" t="s">
        <v>607</v>
      </c>
      <c r="D132" t="s">
        <v>619</v>
      </c>
      <c r="E132" t="s">
        <v>620</v>
      </c>
      <c r="F132" t="s">
        <v>621</v>
      </c>
    </row>
    <row r="133" spans="1:6" x14ac:dyDescent="0.3">
      <c r="A133" t="s">
        <v>131</v>
      </c>
      <c r="B133" t="s">
        <v>419</v>
      </c>
      <c r="C133" t="s">
        <v>622</v>
      </c>
      <c r="D133" t="s">
        <v>623</v>
      </c>
      <c r="E133" t="s">
        <v>624</v>
      </c>
      <c r="F133" t="s">
        <v>625</v>
      </c>
    </row>
    <row r="134" spans="1:6" x14ac:dyDescent="0.3">
      <c r="A134" t="s">
        <v>132</v>
      </c>
      <c r="B134" t="s">
        <v>419</v>
      </c>
      <c r="C134" t="s">
        <v>622</v>
      </c>
      <c r="D134" t="s">
        <v>623</v>
      </c>
      <c r="E134" t="s">
        <v>626</v>
      </c>
      <c r="F134" t="s">
        <v>627</v>
      </c>
    </row>
    <row r="135" spans="1:6" x14ac:dyDescent="0.3">
      <c r="A135" t="s">
        <v>133</v>
      </c>
      <c r="B135" t="s">
        <v>419</v>
      </c>
      <c r="C135" t="s">
        <v>622</v>
      </c>
      <c r="D135" t="s">
        <v>623</v>
      </c>
      <c r="E135" t="s">
        <v>626</v>
      </c>
      <c r="F135" t="s">
        <v>628</v>
      </c>
    </row>
    <row r="136" spans="1:6" x14ac:dyDescent="0.3">
      <c r="A136" t="s">
        <v>134</v>
      </c>
      <c r="B136" t="s">
        <v>419</v>
      </c>
      <c r="C136" t="s">
        <v>622</v>
      </c>
      <c r="D136" t="s">
        <v>623</v>
      </c>
      <c r="E136" t="s">
        <v>629</v>
      </c>
      <c r="F136" t="s">
        <v>630</v>
      </c>
    </row>
    <row r="137" spans="1:6" x14ac:dyDescent="0.3">
      <c r="A137" t="s">
        <v>135</v>
      </c>
      <c r="B137" t="s">
        <v>419</v>
      </c>
      <c r="C137" t="s">
        <v>622</v>
      </c>
      <c r="D137" t="s">
        <v>623</v>
      </c>
      <c r="E137" t="s">
        <v>629</v>
      </c>
      <c r="F137" t="s">
        <v>631</v>
      </c>
    </row>
    <row r="138" spans="1:6" x14ac:dyDescent="0.3">
      <c r="A138" t="s">
        <v>136</v>
      </c>
      <c r="B138" t="s">
        <v>419</v>
      </c>
      <c r="C138" t="s">
        <v>622</v>
      </c>
      <c r="D138" t="s">
        <v>623</v>
      </c>
      <c r="E138" t="s">
        <v>629</v>
      </c>
      <c r="F138" t="s">
        <v>632</v>
      </c>
    </row>
    <row r="139" spans="1:6" x14ac:dyDescent="0.3">
      <c r="A139" t="s">
        <v>137</v>
      </c>
      <c r="B139" t="s">
        <v>419</v>
      </c>
      <c r="C139" t="s">
        <v>622</v>
      </c>
      <c r="D139" t="s">
        <v>623</v>
      </c>
      <c r="E139" t="s">
        <v>629</v>
      </c>
      <c r="F139" t="s">
        <v>633</v>
      </c>
    </row>
    <row r="140" spans="1:6" x14ac:dyDescent="0.3">
      <c r="A140" t="s">
        <v>138</v>
      </c>
      <c r="B140" t="s">
        <v>419</v>
      </c>
      <c r="C140" t="s">
        <v>622</v>
      </c>
      <c r="D140" t="s">
        <v>623</v>
      </c>
      <c r="E140" t="s">
        <v>629</v>
      </c>
      <c r="F140" t="s">
        <v>634</v>
      </c>
    </row>
    <row r="141" spans="1:6" x14ac:dyDescent="0.3">
      <c r="A141" t="s">
        <v>139</v>
      </c>
      <c r="B141" t="s">
        <v>419</v>
      </c>
      <c r="C141" t="s">
        <v>622</v>
      </c>
      <c r="D141" t="s">
        <v>623</v>
      </c>
      <c r="E141" t="s">
        <v>635</v>
      </c>
      <c r="F141" t="s">
        <v>636</v>
      </c>
    </row>
    <row r="142" spans="1:6" x14ac:dyDescent="0.3">
      <c r="A142" t="s">
        <v>140</v>
      </c>
      <c r="B142" t="s">
        <v>419</v>
      </c>
      <c r="C142" t="s">
        <v>622</v>
      </c>
      <c r="D142" t="s">
        <v>623</v>
      </c>
      <c r="E142" t="s">
        <v>637</v>
      </c>
      <c r="F142" t="s">
        <v>638</v>
      </c>
    </row>
    <row r="143" spans="1:6" x14ac:dyDescent="0.3">
      <c r="A143" t="s">
        <v>141</v>
      </c>
      <c r="B143" t="s">
        <v>419</v>
      </c>
      <c r="C143" t="s">
        <v>622</v>
      </c>
      <c r="D143" t="s">
        <v>639</v>
      </c>
      <c r="E143" t="s">
        <v>640</v>
      </c>
      <c r="F143" t="s">
        <v>641</v>
      </c>
    </row>
    <row r="144" spans="1:6" x14ac:dyDescent="0.3">
      <c r="A144" t="s">
        <v>142</v>
      </c>
      <c r="B144" t="s">
        <v>419</v>
      </c>
      <c r="C144" t="s">
        <v>622</v>
      </c>
      <c r="D144" t="s">
        <v>623</v>
      </c>
      <c r="E144" t="s">
        <v>642</v>
      </c>
      <c r="F144" t="s">
        <v>643</v>
      </c>
    </row>
    <row r="145" spans="1:6" x14ac:dyDescent="0.3">
      <c r="A145" t="s">
        <v>143</v>
      </c>
      <c r="B145" t="s">
        <v>419</v>
      </c>
      <c r="C145" t="s">
        <v>622</v>
      </c>
      <c r="D145" t="s">
        <v>644</v>
      </c>
      <c r="E145" t="s">
        <v>645</v>
      </c>
      <c r="F145" t="s">
        <v>646</v>
      </c>
    </row>
    <row r="146" spans="1:6" x14ac:dyDescent="0.3">
      <c r="A146" t="s">
        <v>144</v>
      </c>
      <c r="B146" t="s">
        <v>419</v>
      </c>
      <c r="C146" t="s">
        <v>622</v>
      </c>
      <c r="D146" t="s">
        <v>644</v>
      </c>
      <c r="E146" t="s">
        <v>647</v>
      </c>
      <c r="F146" t="s">
        <v>648</v>
      </c>
    </row>
    <row r="147" spans="1:6" x14ac:dyDescent="0.3">
      <c r="A147" t="s">
        <v>145</v>
      </c>
      <c r="B147" t="s">
        <v>419</v>
      </c>
      <c r="C147" t="s">
        <v>622</v>
      </c>
      <c r="D147" t="s">
        <v>644</v>
      </c>
      <c r="E147" t="s">
        <v>649</v>
      </c>
      <c r="F147" t="s">
        <v>650</v>
      </c>
    </row>
    <row r="148" spans="1:6" x14ac:dyDescent="0.3">
      <c r="A148" t="s">
        <v>146</v>
      </c>
      <c r="B148" t="s">
        <v>419</v>
      </c>
      <c r="C148" t="s">
        <v>622</v>
      </c>
      <c r="D148" t="s">
        <v>644</v>
      </c>
      <c r="E148" t="s">
        <v>651</v>
      </c>
      <c r="F148" t="s">
        <v>652</v>
      </c>
    </row>
    <row r="149" spans="1:6" x14ac:dyDescent="0.3">
      <c r="A149" t="s">
        <v>147</v>
      </c>
      <c r="B149" t="s">
        <v>419</v>
      </c>
      <c r="C149" t="s">
        <v>622</v>
      </c>
      <c r="D149" t="s">
        <v>644</v>
      </c>
      <c r="E149" t="s">
        <v>653</v>
      </c>
      <c r="F149" t="s">
        <v>654</v>
      </c>
    </row>
    <row r="150" spans="1:6" x14ac:dyDescent="0.3">
      <c r="A150" t="s">
        <v>148</v>
      </c>
      <c r="B150" t="s">
        <v>419</v>
      </c>
      <c r="C150" t="s">
        <v>622</v>
      </c>
      <c r="D150" t="s">
        <v>644</v>
      </c>
      <c r="E150" t="s">
        <v>655</v>
      </c>
      <c r="F150" t="s">
        <v>656</v>
      </c>
    </row>
    <row r="151" spans="1:6" x14ac:dyDescent="0.3">
      <c r="A151" t="s">
        <v>149</v>
      </c>
      <c r="B151" t="s">
        <v>419</v>
      </c>
      <c r="C151" t="s">
        <v>622</v>
      </c>
      <c r="D151" t="s">
        <v>644</v>
      </c>
      <c r="E151" t="s">
        <v>655</v>
      </c>
      <c r="F151" t="s">
        <v>657</v>
      </c>
    </row>
    <row r="152" spans="1:6" x14ac:dyDescent="0.3">
      <c r="A152" t="s">
        <v>150</v>
      </c>
      <c r="B152" t="s">
        <v>419</v>
      </c>
      <c r="C152" t="s">
        <v>622</v>
      </c>
      <c r="D152" t="s">
        <v>644</v>
      </c>
      <c r="E152" t="s">
        <v>655</v>
      </c>
      <c r="F152" t="s">
        <v>658</v>
      </c>
    </row>
    <row r="153" spans="1:6" x14ac:dyDescent="0.3">
      <c r="A153" t="s">
        <v>151</v>
      </c>
      <c r="B153" t="s">
        <v>419</v>
      </c>
      <c r="C153" t="s">
        <v>659</v>
      </c>
      <c r="D153" t="s">
        <v>660</v>
      </c>
      <c r="E153" t="s">
        <v>661</v>
      </c>
      <c r="F153" t="s">
        <v>662</v>
      </c>
    </row>
    <row r="154" spans="1:6" x14ac:dyDescent="0.3">
      <c r="A154" t="s">
        <v>152</v>
      </c>
      <c r="B154" t="s">
        <v>419</v>
      </c>
      <c r="C154" t="s">
        <v>659</v>
      </c>
      <c r="D154" t="s">
        <v>660</v>
      </c>
      <c r="E154" t="s">
        <v>663</v>
      </c>
      <c r="F154" t="s">
        <v>664</v>
      </c>
    </row>
    <row r="155" spans="1:6" x14ac:dyDescent="0.3">
      <c r="A155" t="s">
        <v>153</v>
      </c>
      <c r="B155" t="s">
        <v>419</v>
      </c>
      <c r="C155" t="s">
        <v>622</v>
      </c>
      <c r="D155" t="s">
        <v>665</v>
      </c>
      <c r="E155" t="s">
        <v>666</v>
      </c>
      <c r="F155" t="s">
        <v>667</v>
      </c>
    </row>
    <row r="156" spans="1:6" x14ac:dyDescent="0.3">
      <c r="A156" t="s">
        <v>154</v>
      </c>
      <c r="B156" t="s">
        <v>419</v>
      </c>
      <c r="C156" t="s">
        <v>622</v>
      </c>
      <c r="D156" t="s">
        <v>665</v>
      </c>
      <c r="E156" t="s">
        <v>668</v>
      </c>
      <c r="F156" t="s">
        <v>669</v>
      </c>
    </row>
    <row r="157" spans="1:6" x14ac:dyDescent="0.3">
      <c r="A157" t="s">
        <v>155</v>
      </c>
      <c r="B157" t="s">
        <v>419</v>
      </c>
      <c r="C157" t="s">
        <v>659</v>
      </c>
      <c r="D157" t="s">
        <v>670</v>
      </c>
      <c r="E157" t="s">
        <v>671</v>
      </c>
      <c r="F157" t="s">
        <v>672</v>
      </c>
    </row>
    <row r="158" spans="1:6" x14ac:dyDescent="0.3">
      <c r="A158" t="s">
        <v>156</v>
      </c>
      <c r="B158" t="s">
        <v>419</v>
      </c>
      <c r="C158" t="s">
        <v>659</v>
      </c>
      <c r="D158" t="s">
        <v>670</v>
      </c>
      <c r="E158" t="s">
        <v>673</v>
      </c>
      <c r="F158" t="s">
        <v>674</v>
      </c>
    </row>
    <row r="159" spans="1:6" x14ac:dyDescent="0.3">
      <c r="A159" t="s">
        <v>157</v>
      </c>
      <c r="B159" t="s">
        <v>419</v>
      </c>
      <c r="C159" t="s">
        <v>659</v>
      </c>
      <c r="D159" t="s">
        <v>670</v>
      </c>
      <c r="E159" t="s">
        <v>675</v>
      </c>
      <c r="F159" t="s">
        <v>676</v>
      </c>
    </row>
    <row r="160" spans="1:6" x14ac:dyDescent="0.3">
      <c r="A160" t="s">
        <v>158</v>
      </c>
      <c r="B160" t="s">
        <v>419</v>
      </c>
      <c r="C160" t="s">
        <v>659</v>
      </c>
      <c r="D160" t="s">
        <v>670</v>
      </c>
      <c r="E160" t="s">
        <v>677</v>
      </c>
      <c r="F160" t="s">
        <v>678</v>
      </c>
    </row>
    <row r="161" spans="1:6" x14ac:dyDescent="0.3">
      <c r="A161" t="s">
        <v>159</v>
      </c>
      <c r="B161" t="s">
        <v>419</v>
      </c>
      <c r="C161" t="s">
        <v>659</v>
      </c>
      <c r="D161" t="s">
        <v>670</v>
      </c>
      <c r="E161" t="s">
        <v>679</v>
      </c>
      <c r="F161" t="s">
        <v>680</v>
      </c>
    </row>
    <row r="162" spans="1:6" x14ac:dyDescent="0.3">
      <c r="A162" t="s">
        <v>160</v>
      </c>
      <c r="B162" t="s">
        <v>419</v>
      </c>
      <c r="C162" t="s">
        <v>659</v>
      </c>
      <c r="D162" t="s">
        <v>670</v>
      </c>
      <c r="E162" t="s">
        <v>681</v>
      </c>
      <c r="F162" t="s">
        <v>682</v>
      </c>
    </row>
    <row r="163" spans="1:6" x14ac:dyDescent="0.3">
      <c r="A163" t="s">
        <v>161</v>
      </c>
      <c r="B163" t="s">
        <v>419</v>
      </c>
      <c r="C163" t="s">
        <v>659</v>
      </c>
      <c r="D163" t="s">
        <v>670</v>
      </c>
      <c r="E163" t="s">
        <v>681</v>
      </c>
      <c r="F163" t="s">
        <v>683</v>
      </c>
    </row>
    <row r="164" spans="1:6" x14ac:dyDescent="0.3">
      <c r="A164" t="s">
        <v>162</v>
      </c>
      <c r="B164" t="s">
        <v>419</v>
      </c>
      <c r="C164" t="s">
        <v>684</v>
      </c>
      <c r="D164" t="s">
        <v>685</v>
      </c>
      <c r="E164" t="s">
        <v>686</v>
      </c>
      <c r="F164" t="s">
        <v>687</v>
      </c>
    </row>
    <row r="165" spans="1:6" x14ac:dyDescent="0.3">
      <c r="A165" t="s">
        <v>163</v>
      </c>
      <c r="B165" t="s">
        <v>419</v>
      </c>
      <c r="C165" t="s">
        <v>684</v>
      </c>
      <c r="D165" t="s">
        <v>688</v>
      </c>
      <c r="E165" t="s">
        <v>689</v>
      </c>
      <c r="F165" t="s">
        <v>690</v>
      </c>
    </row>
    <row r="166" spans="1:6" x14ac:dyDescent="0.3">
      <c r="A166" t="s">
        <v>164</v>
      </c>
      <c r="B166" t="s">
        <v>419</v>
      </c>
      <c r="C166" t="s">
        <v>684</v>
      </c>
      <c r="D166" t="s">
        <v>688</v>
      </c>
      <c r="E166" t="s">
        <v>691</v>
      </c>
      <c r="F166" t="s">
        <v>692</v>
      </c>
    </row>
    <row r="167" spans="1:6" x14ac:dyDescent="0.3">
      <c r="A167" t="s">
        <v>165</v>
      </c>
      <c r="B167" t="s">
        <v>419</v>
      </c>
      <c r="C167" t="s">
        <v>684</v>
      </c>
      <c r="D167" t="s">
        <v>688</v>
      </c>
      <c r="E167" t="s">
        <v>693</v>
      </c>
      <c r="F167" t="s">
        <v>694</v>
      </c>
    </row>
    <row r="168" spans="1:6" x14ac:dyDescent="0.3">
      <c r="A168" t="s">
        <v>166</v>
      </c>
      <c r="B168" t="s">
        <v>419</v>
      </c>
      <c r="C168" t="s">
        <v>684</v>
      </c>
      <c r="D168" t="s">
        <v>688</v>
      </c>
      <c r="E168" t="s">
        <v>695</v>
      </c>
      <c r="F168" t="s">
        <v>696</v>
      </c>
    </row>
    <row r="169" spans="1:6" x14ac:dyDescent="0.3">
      <c r="A169" t="s">
        <v>167</v>
      </c>
      <c r="B169" t="s">
        <v>419</v>
      </c>
      <c r="C169" t="s">
        <v>684</v>
      </c>
      <c r="D169" t="s">
        <v>697</v>
      </c>
      <c r="E169" t="s">
        <v>698</v>
      </c>
      <c r="F169" t="s">
        <v>699</v>
      </c>
    </row>
    <row r="170" spans="1:6" x14ac:dyDescent="0.3">
      <c r="A170" t="s">
        <v>168</v>
      </c>
      <c r="B170" t="s">
        <v>419</v>
      </c>
      <c r="C170" t="s">
        <v>700</v>
      </c>
      <c r="D170" t="s">
        <v>700</v>
      </c>
      <c r="E170" t="s">
        <v>701</v>
      </c>
      <c r="F170" t="s">
        <v>702</v>
      </c>
    </row>
    <row r="171" spans="1:6" x14ac:dyDescent="0.3">
      <c r="A171" t="s">
        <v>169</v>
      </c>
      <c r="B171" t="s">
        <v>419</v>
      </c>
      <c r="C171" t="s">
        <v>622</v>
      </c>
      <c r="D171" t="s">
        <v>623</v>
      </c>
      <c r="E171" t="s">
        <v>629</v>
      </c>
      <c r="F171" t="s">
        <v>703</v>
      </c>
    </row>
    <row r="172" spans="1:6" x14ac:dyDescent="0.3">
      <c r="A172" t="s">
        <v>170</v>
      </c>
      <c r="B172" t="s">
        <v>419</v>
      </c>
      <c r="C172" t="s">
        <v>622</v>
      </c>
      <c r="D172" t="s">
        <v>665</v>
      </c>
      <c r="E172" t="s">
        <v>666</v>
      </c>
      <c r="F172" t="s">
        <v>704</v>
      </c>
    </row>
    <row r="173" spans="1:6" x14ac:dyDescent="0.3">
      <c r="A173" t="s">
        <v>171</v>
      </c>
      <c r="B173" t="s">
        <v>419</v>
      </c>
      <c r="C173" t="s">
        <v>684</v>
      </c>
      <c r="D173" t="s">
        <v>685</v>
      </c>
      <c r="E173" t="s">
        <v>686</v>
      </c>
      <c r="F173" t="s">
        <v>705</v>
      </c>
    </row>
    <row r="174" spans="1:6" x14ac:dyDescent="0.3">
      <c r="A174" t="s">
        <v>172</v>
      </c>
      <c r="B174" t="s">
        <v>419</v>
      </c>
      <c r="C174" t="s">
        <v>700</v>
      </c>
      <c r="D174" t="s">
        <v>700</v>
      </c>
      <c r="E174" t="s">
        <v>706</v>
      </c>
      <c r="F174" t="s">
        <v>707</v>
      </c>
    </row>
    <row r="175" spans="1:6" x14ac:dyDescent="0.3">
      <c r="A175" t="s">
        <v>708</v>
      </c>
      <c r="B175" t="s">
        <v>419</v>
      </c>
      <c r="C175" t="s">
        <v>709</v>
      </c>
      <c r="D175" t="s">
        <v>710</v>
      </c>
      <c r="E175" t="s">
        <v>711</v>
      </c>
      <c r="F175" t="s">
        <v>712</v>
      </c>
    </row>
    <row r="176" spans="1:6" x14ac:dyDescent="0.3">
      <c r="A176" t="s">
        <v>173</v>
      </c>
      <c r="B176" t="s">
        <v>419</v>
      </c>
      <c r="C176" t="s">
        <v>709</v>
      </c>
      <c r="D176" t="s">
        <v>710</v>
      </c>
      <c r="E176" t="s">
        <v>713</v>
      </c>
      <c r="F176" t="s">
        <v>714</v>
      </c>
    </row>
    <row r="177" spans="1:6" x14ac:dyDescent="0.3">
      <c r="A177" t="s">
        <v>174</v>
      </c>
      <c r="B177" t="s">
        <v>419</v>
      </c>
      <c r="C177" t="s">
        <v>709</v>
      </c>
      <c r="D177" t="s">
        <v>715</v>
      </c>
      <c r="E177" t="s">
        <v>716</v>
      </c>
      <c r="F177" t="s">
        <v>717</v>
      </c>
    </row>
    <row r="178" spans="1:6" x14ac:dyDescent="0.3">
      <c r="A178" t="s">
        <v>175</v>
      </c>
      <c r="B178" t="s">
        <v>419</v>
      </c>
      <c r="C178" t="s">
        <v>709</v>
      </c>
      <c r="D178" t="s">
        <v>715</v>
      </c>
      <c r="E178" t="s">
        <v>718</v>
      </c>
      <c r="F178" t="s">
        <v>719</v>
      </c>
    </row>
    <row r="179" spans="1:6" x14ac:dyDescent="0.3">
      <c r="A179" t="s">
        <v>176</v>
      </c>
      <c r="B179" t="s">
        <v>419</v>
      </c>
      <c r="C179" t="s">
        <v>720</v>
      </c>
      <c r="D179" t="s">
        <v>721</v>
      </c>
      <c r="E179" t="s">
        <v>721</v>
      </c>
      <c r="F179" t="s">
        <v>722</v>
      </c>
    </row>
    <row r="180" spans="1:6" x14ac:dyDescent="0.3">
      <c r="A180" t="s">
        <v>723</v>
      </c>
      <c r="B180" t="s">
        <v>419</v>
      </c>
      <c r="C180" t="s">
        <v>720</v>
      </c>
      <c r="D180" t="s">
        <v>724</v>
      </c>
      <c r="E180" t="s">
        <v>724</v>
      </c>
      <c r="F180" t="s">
        <v>725</v>
      </c>
    </row>
    <row r="181" spans="1:6" x14ac:dyDescent="0.3">
      <c r="A181" t="s">
        <v>726</v>
      </c>
      <c r="B181" t="s">
        <v>419</v>
      </c>
      <c r="C181" t="s">
        <v>720</v>
      </c>
      <c r="D181" t="s">
        <v>727</v>
      </c>
      <c r="E181" t="s">
        <v>728</v>
      </c>
      <c r="F181" t="s">
        <v>729</v>
      </c>
    </row>
    <row r="182" spans="1:6" x14ac:dyDescent="0.3">
      <c r="A182" t="s">
        <v>177</v>
      </c>
      <c r="B182" t="s">
        <v>419</v>
      </c>
      <c r="C182" t="s">
        <v>720</v>
      </c>
      <c r="D182" t="s">
        <v>727</v>
      </c>
      <c r="E182" t="s">
        <v>730</v>
      </c>
      <c r="F182" t="s">
        <v>731</v>
      </c>
    </row>
    <row r="183" spans="1:6" x14ac:dyDescent="0.3">
      <c r="A183" t="s">
        <v>178</v>
      </c>
      <c r="B183" t="s">
        <v>419</v>
      </c>
      <c r="C183" t="s">
        <v>720</v>
      </c>
      <c r="D183" t="s">
        <v>727</v>
      </c>
      <c r="E183" t="s">
        <v>732</v>
      </c>
      <c r="F183" t="s">
        <v>733</v>
      </c>
    </row>
    <row r="184" spans="1:6" x14ac:dyDescent="0.3">
      <c r="A184" t="s">
        <v>179</v>
      </c>
      <c r="B184" t="s">
        <v>419</v>
      </c>
      <c r="C184" t="s">
        <v>720</v>
      </c>
      <c r="D184" t="s">
        <v>727</v>
      </c>
      <c r="E184" t="s">
        <v>734</v>
      </c>
      <c r="F184" t="s">
        <v>735</v>
      </c>
    </row>
    <row r="185" spans="1:6" x14ac:dyDescent="0.3">
      <c r="A185" t="s">
        <v>180</v>
      </c>
      <c r="B185" t="s">
        <v>419</v>
      </c>
      <c r="C185" t="s">
        <v>720</v>
      </c>
      <c r="D185" t="s">
        <v>727</v>
      </c>
      <c r="E185" t="s">
        <v>736</v>
      </c>
      <c r="F185" t="s">
        <v>737</v>
      </c>
    </row>
    <row r="186" spans="1:6" x14ac:dyDescent="0.3">
      <c r="A186" t="s">
        <v>181</v>
      </c>
      <c r="B186" t="s">
        <v>419</v>
      </c>
      <c r="C186" t="s">
        <v>720</v>
      </c>
      <c r="D186" t="s">
        <v>727</v>
      </c>
      <c r="E186" t="s">
        <v>422</v>
      </c>
      <c r="F186" t="s">
        <v>738</v>
      </c>
    </row>
    <row r="187" spans="1:6" x14ac:dyDescent="0.3">
      <c r="A187" t="s">
        <v>739</v>
      </c>
      <c r="B187" t="s">
        <v>419</v>
      </c>
      <c r="C187" t="s">
        <v>720</v>
      </c>
      <c r="D187" t="s">
        <v>740</v>
      </c>
      <c r="E187" t="s">
        <v>741</v>
      </c>
      <c r="F187" t="s">
        <v>742</v>
      </c>
    </row>
    <row r="188" spans="1:6" x14ac:dyDescent="0.3">
      <c r="A188" t="s">
        <v>182</v>
      </c>
      <c r="B188" t="s">
        <v>419</v>
      </c>
      <c r="C188" t="s">
        <v>720</v>
      </c>
      <c r="D188" t="s">
        <v>740</v>
      </c>
      <c r="E188" t="s">
        <v>743</v>
      </c>
      <c r="F188" t="s">
        <v>744</v>
      </c>
    </row>
    <row r="189" spans="1:6" x14ac:dyDescent="0.3">
      <c r="A189" t="s">
        <v>183</v>
      </c>
      <c r="B189" t="s">
        <v>419</v>
      </c>
      <c r="C189" t="s">
        <v>720</v>
      </c>
      <c r="D189" t="s">
        <v>745</v>
      </c>
      <c r="E189" t="s">
        <v>746</v>
      </c>
      <c r="F189" t="s">
        <v>747</v>
      </c>
    </row>
    <row r="190" spans="1:6" x14ac:dyDescent="0.3">
      <c r="A190" t="s">
        <v>184</v>
      </c>
      <c r="B190" t="s">
        <v>419</v>
      </c>
      <c r="C190" t="s">
        <v>720</v>
      </c>
      <c r="D190" t="s">
        <v>748</v>
      </c>
      <c r="E190" t="s">
        <v>749</v>
      </c>
      <c r="F190" t="s">
        <v>750</v>
      </c>
    </row>
    <row r="191" spans="1:6" x14ac:dyDescent="0.3">
      <c r="A191" t="s">
        <v>751</v>
      </c>
      <c r="B191" t="s">
        <v>419</v>
      </c>
      <c r="C191" t="s">
        <v>720</v>
      </c>
      <c r="D191" t="s">
        <v>748</v>
      </c>
      <c r="E191" t="s">
        <v>752</v>
      </c>
      <c r="F191" t="s">
        <v>753</v>
      </c>
    </row>
    <row r="192" spans="1:6" x14ac:dyDescent="0.3">
      <c r="A192" t="s">
        <v>185</v>
      </c>
      <c r="B192" t="s">
        <v>419</v>
      </c>
      <c r="C192" t="s">
        <v>720</v>
      </c>
      <c r="D192" t="s">
        <v>748</v>
      </c>
      <c r="E192" t="s">
        <v>754</v>
      </c>
      <c r="F192" t="s">
        <v>755</v>
      </c>
    </row>
    <row r="193" spans="1:6" x14ac:dyDescent="0.3">
      <c r="A193" t="s">
        <v>186</v>
      </c>
      <c r="B193" t="s">
        <v>419</v>
      </c>
      <c r="C193" t="s">
        <v>709</v>
      </c>
      <c r="D193" t="s">
        <v>756</v>
      </c>
      <c r="E193" t="s">
        <v>756</v>
      </c>
      <c r="F193" t="s">
        <v>757</v>
      </c>
    </row>
    <row r="194" spans="1:6" x14ac:dyDescent="0.3">
      <c r="A194" t="s">
        <v>187</v>
      </c>
      <c r="B194" t="s">
        <v>419</v>
      </c>
      <c r="C194" t="s">
        <v>709</v>
      </c>
      <c r="D194" t="s">
        <v>756</v>
      </c>
      <c r="E194" t="s">
        <v>756</v>
      </c>
      <c r="F194" t="s">
        <v>758</v>
      </c>
    </row>
    <row r="195" spans="1:6" x14ac:dyDescent="0.3">
      <c r="A195" t="s">
        <v>188</v>
      </c>
      <c r="B195" t="s">
        <v>419</v>
      </c>
      <c r="C195" t="s">
        <v>709</v>
      </c>
      <c r="D195" t="s">
        <v>759</v>
      </c>
      <c r="E195" t="s">
        <v>759</v>
      </c>
      <c r="F195" t="s">
        <v>760</v>
      </c>
    </row>
    <row r="196" spans="1:6" x14ac:dyDescent="0.3">
      <c r="A196" t="s">
        <v>189</v>
      </c>
      <c r="B196" t="s">
        <v>419</v>
      </c>
      <c r="C196" t="s">
        <v>709</v>
      </c>
      <c r="D196" t="s">
        <v>761</v>
      </c>
      <c r="E196" t="s">
        <v>761</v>
      </c>
      <c r="F196" t="s">
        <v>762</v>
      </c>
    </row>
    <row r="197" spans="1:6" x14ac:dyDescent="0.3">
      <c r="A197" t="s">
        <v>190</v>
      </c>
      <c r="B197" t="s">
        <v>419</v>
      </c>
      <c r="C197" t="s">
        <v>709</v>
      </c>
      <c r="D197" t="s">
        <v>715</v>
      </c>
      <c r="E197" t="s">
        <v>763</v>
      </c>
      <c r="F197" t="s">
        <v>764</v>
      </c>
    </row>
    <row r="198" spans="1:6" x14ac:dyDescent="0.3">
      <c r="A198" t="s">
        <v>191</v>
      </c>
      <c r="B198" t="s">
        <v>419</v>
      </c>
      <c r="C198" t="s">
        <v>709</v>
      </c>
      <c r="D198" t="s">
        <v>715</v>
      </c>
      <c r="E198" t="s">
        <v>765</v>
      </c>
      <c r="F198" t="s">
        <v>766</v>
      </c>
    </row>
    <row r="199" spans="1:6" x14ac:dyDescent="0.3">
      <c r="A199" t="s">
        <v>192</v>
      </c>
      <c r="B199" t="s">
        <v>419</v>
      </c>
      <c r="C199" t="s">
        <v>709</v>
      </c>
      <c r="D199" t="s">
        <v>710</v>
      </c>
      <c r="E199" t="s">
        <v>767</v>
      </c>
      <c r="F199" t="s">
        <v>768</v>
      </c>
    </row>
    <row r="200" spans="1:6" x14ac:dyDescent="0.3">
      <c r="A200" t="s">
        <v>193</v>
      </c>
      <c r="B200" t="s">
        <v>419</v>
      </c>
      <c r="C200" t="s">
        <v>709</v>
      </c>
      <c r="D200" t="s">
        <v>710</v>
      </c>
      <c r="E200" t="s">
        <v>769</v>
      </c>
      <c r="F200" t="s">
        <v>770</v>
      </c>
    </row>
    <row r="201" spans="1:6" x14ac:dyDescent="0.3">
      <c r="A201" t="s">
        <v>194</v>
      </c>
      <c r="B201" t="s">
        <v>419</v>
      </c>
      <c r="C201" t="s">
        <v>709</v>
      </c>
      <c r="D201" t="s">
        <v>710</v>
      </c>
      <c r="E201" t="s">
        <v>771</v>
      </c>
      <c r="F201" t="s">
        <v>772</v>
      </c>
    </row>
    <row r="202" spans="1:6" x14ac:dyDescent="0.3">
      <c r="A202" t="s">
        <v>773</v>
      </c>
      <c r="B202" t="s">
        <v>419</v>
      </c>
      <c r="C202" t="s">
        <v>709</v>
      </c>
      <c r="D202" t="s">
        <v>710</v>
      </c>
      <c r="E202" t="s">
        <v>774</v>
      </c>
      <c r="F202" t="s">
        <v>775</v>
      </c>
    </row>
    <row r="203" spans="1:6" x14ac:dyDescent="0.3">
      <c r="A203" t="s">
        <v>195</v>
      </c>
      <c r="B203" t="s">
        <v>419</v>
      </c>
      <c r="C203" t="s">
        <v>709</v>
      </c>
      <c r="D203" t="s">
        <v>776</v>
      </c>
      <c r="E203" t="s">
        <v>777</v>
      </c>
      <c r="F203" t="s">
        <v>778</v>
      </c>
    </row>
    <row r="204" spans="1:6" x14ac:dyDescent="0.3">
      <c r="A204" t="s">
        <v>779</v>
      </c>
      <c r="B204" t="s">
        <v>419</v>
      </c>
      <c r="C204" t="s">
        <v>709</v>
      </c>
      <c r="D204" t="s">
        <v>776</v>
      </c>
      <c r="E204" t="s">
        <v>780</v>
      </c>
      <c r="F204" t="s">
        <v>781</v>
      </c>
    </row>
    <row r="205" spans="1:6" x14ac:dyDescent="0.3">
      <c r="A205" t="s">
        <v>196</v>
      </c>
      <c r="B205" t="s">
        <v>419</v>
      </c>
      <c r="C205" t="s">
        <v>709</v>
      </c>
      <c r="D205" t="s">
        <v>776</v>
      </c>
      <c r="E205" t="s">
        <v>782</v>
      </c>
      <c r="F205" t="s">
        <v>783</v>
      </c>
    </row>
    <row r="206" spans="1:6" x14ac:dyDescent="0.3">
      <c r="A206" t="s">
        <v>197</v>
      </c>
      <c r="B206" t="s">
        <v>419</v>
      </c>
      <c r="C206" t="s">
        <v>709</v>
      </c>
      <c r="D206" t="s">
        <v>784</v>
      </c>
      <c r="E206" t="s">
        <v>785</v>
      </c>
      <c r="F206" t="s">
        <v>786</v>
      </c>
    </row>
    <row r="207" spans="1:6" x14ac:dyDescent="0.3">
      <c r="A207" t="s">
        <v>198</v>
      </c>
      <c r="B207" t="s">
        <v>419</v>
      </c>
      <c r="C207" t="s">
        <v>709</v>
      </c>
      <c r="D207" t="s">
        <v>784</v>
      </c>
      <c r="E207" t="s">
        <v>787</v>
      </c>
      <c r="F207" t="s">
        <v>788</v>
      </c>
    </row>
    <row r="208" spans="1:6" x14ac:dyDescent="0.3">
      <c r="A208" t="s">
        <v>789</v>
      </c>
      <c r="B208" t="s">
        <v>419</v>
      </c>
      <c r="C208" t="s">
        <v>709</v>
      </c>
      <c r="D208" t="s">
        <v>790</v>
      </c>
      <c r="E208" t="s">
        <v>791</v>
      </c>
      <c r="F208" t="s">
        <v>792</v>
      </c>
    </row>
    <row r="209" spans="1:6" x14ac:dyDescent="0.3">
      <c r="A209" t="s">
        <v>199</v>
      </c>
      <c r="B209" t="s">
        <v>419</v>
      </c>
      <c r="C209" t="s">
        <v>709</v>
      </c>
      <c r="D209" t="s">
        <v>790</v>
      </c>
      <c r="E209" t="s">
        <v>793</v>
      </c>
      <c r="F209" t="s">
        <v>794</v>
      </c>
    </row>
    <row r="210" spans="1:6" x14ac:dyDescent="0.3">
      <c r="A210" t="s">
        <v>200</v>
      </c>
      <c r="B210" t="s">
        <v>419</v>
      </c>
      <c r="C210" t="s">
        <v>709</v>
      </c>
      <c r="D210" t="s">
        <v>790</v>
      </c>
      <c r="E210" t="s">
        <v>795</v>
      </c>
      <c r="F210" t="s">
        <v>796</v>
      </c>
    </row>
    <row r="211" spans="1:6" x14ac:dyDescent="0.3">
      <c r="A211" t="s">
        <v>201</v>
      </c>
      <c r="B211" t="s">
        <v>419</v>
      </c>
      <c r="C211" t="s">
        <v>709</v>
      </c>
      <c r="D211" t="s">
        <v>790</v>
      </c>
      <c r="E211" t="s">
        <v>797</v>
      </c>
      <c r="F211" t="s">
        <v>798</v>
      </c>
    </row>
    <row r="212" spans="1:6" x14ac:dyDescent="0.3">
      <c r="A212" t="s">
        <v>202</v>
      </c>
      <c r="B212" t="s">
        <v>419</v>
      </c>
      <c r="C212" t="s">
        <v>709</v>
      </c>
      <c r="D212" t="s">
        <v>790</v>
      </c>
      <c r="E212" t="s">
        <v>799</v>
      </c>
      <c r="F212" t="s">
        <v>800</v>
      </c>
    </row>
    <row r="213" spans="1:6" x14ac:dyDescent="0.3">
      <c r="A213" t="s">
        <v>203</v>
      </c>
      <c r="B213" t="s">
        <v>419</v>
      </c>
      <c r="C213" t="s">
        <v>801</v>
      </c>
      <c r="D213" t="s">
        <v>801</v>
      </c>
      <c r="E213" t="s">
        <v>802</v>
      </c>
      <c r="F213" t="s">
        <v>803</v>
      </c>
    </row>
    <row r="214" spans="1:6" x14ac:dyDescent="0.3">
      <c r="A214" t="s">
        <v>204</v>
      </c>
      <c r="B214" t="s">
        <v>419</v>
      </c>
      <c r="C214" t="s">
        <v>801</v>
      </c>
      <c r="D214" t="s">
        <v>801</v>
      </c>
      <c r="E214" t="s">
        <v>802</v>
      </c>
      <c r="F214" t="s">
        <v>804</v>
      </c>
    </row>
    <row r="215" spans="1:6" x14ac:dyDescent="0.3">
      <c r="A215" t="s">
        <v>205</v>
      </c>
      <c r="B215" t="s">
        <v>419</v>
      </c>
      <c r="C215" t="s">
        <v>801</v>
      </c>
      <c r="D215" t="s">
        <v>801</v>
      </c>
      <c r="E215" t="s">
        <v>805</v>
      </c>
      <c r="F215" t="s">
        <v>806</v>
      </c>
    </row>
    <row r="216" spans="1:6" x14ac:dyDescent="0.3">
      <c r="A216" t="s">
        <v>206</v>
      </c>
      <c r="B216" t="s">
        <v>419</v>
      </c>
      <c r="C216" t="s">
        <v>801</v>
      </c>
      <c r="D216" t="s">
        <v>801</v>
      </c>
      <c r="E216" t="s">
        <v>805</v>
      </c>
      <c r="F216" t="s">
        <v>807</v>
      </c>
    </row>
    <row r="217" spans="1:6" x14ac:dyDescent="0.3">
      <c r="A217" t="s">
        <v>207</v>
      </c>
      <c r="B217" t="s">
        <v>419</v>
      </c>
      <c r="C217" t="s">
        <v>801</v>
      </c>
      <c r="D217" t="s">
        <v>801</v>
      </c>
      <c r="E217" t="s">
        <v>805</v>
      </c>
      <c r="F217" t="s">
        <v>808</v>
      </c>
    </row>
    <row r="218" spans="1:6" x14ac:dyDescent="0.3">
      <c r="A218" t="s">
        <v>208</v>
      </c>
      <c r="B218" t="s">
        <v>419</v>
      </c>
      <c r="C218" t="s">
        <v>801</v>
      </c>
      <c r="D218" t="s">
        <v>801</v>
      </c>
      <c r="E218" t="s">
        <v>809</v>
      </c>
      <c r="F218" t="s">
        <v>810</v>
      </c>
    </row>
    <row r="219" spans="1:6" x14ac:dyDescent="0.3">
      <c r="A219" t="s">
        <v>209</v>
      </c>
      <c r="B219" t="s">
        <v>419</v>
      </c>
      <c r="C219" t="s">
        <v>801</v>
      </c>
      <c r="D219" t="s">
        <v>801</v>
      </c>
      <c r="E219" t="s">
        <v>809</v>
      </c>
      <c r="F219" t="s">
        <v>811</v>
      </c>
    </row>
    <row r="220" spans="1:6" x14ac:dyDescent="0.3">
      <c r="A220" t="s">
        <v>210</v>
      </c>
      <c r="B220" t="s">
        <v>419</v>
      </c>
      <c r="C220" t="s">
        <v>812</v>
      </c>
      <c r="D220" t="s">
        <v>813</v>
      </c>
      <c r="E220" t="s">
        <v>422</v>
      </c>
      <c r="F220" t="s">
        <v>814</v>
      </c>
    </row>
    <row r="221" spans="1:6" x14ac:dyDescent="0.3">
      <c r="A221" t="s">
        <v>211</v>
      </c>
      <c r="B221" t="s">
        <v>419</v>
      </c>
      <c r="C221" t="s">
        <v>812</v>
      </c>
      <c r="D221" t="s">
        <v>813</v>
      </c>
      <c r="E221" t="s">
        <v>813</v>
      </c>
      <c r="F221" t="s">
        <v>815</v>
      </c>
    </row>
    <row r="222" spans="1:6" x14ac:dyDescent="0.3">
      <c r="A222" t="s">
        <v>212</v>
      </c>
      <c r="B222" t="s">
        <v>419</v>
      </c>
      <c r="C222" t="s">
        <v>812</v>
      </c>
      <c r="D222" t="s">
        <v>816</v>
      </c>
      <c r="E222" t="s">
        <v>816</v>
      </c>
      <c r="F222" t="s">
        <v>817</v>
      </c>
    </row>
    <row r="223" spans="1:6" x14ac:dyDescent="0.3">
      <c r="A223" t="s">
        <v>213</v>
      </c>
      <c r="B223" t="s">
        <v>419</v>
      </c>
      <c r="C223" t="s">
        <v>812</v>
      </c>
      <c r="D223" t="s">
        <v>818</v>
      </c>
      <c r="E223" t="s">
        <v>819</v>
      </c>
      <c r="F223" t="s">
        <v>820</v>
      </c>
    </row>
    <row r="224" spans="1:6" x14ac:dyDescent="0.3">
      <c r="A224" t="s">
        <v>214</v>
      </c>
      <c r="B224" t="s">
        <v>419</v>
      </c>
      <c r="C224" t="s">
        <v>812</v>
      </c>
      <c r="D224" t="s">
        <v>818</v>
      </c>
      <c r="E224" t="s">
        <v>821</v>
      </c>
      <c r="F224" t="s">
        <v>822</v>
      </c>
    </row>
    <row r="225" spans="1:6" x14ac:dyDescent="0.3">
      <c r="A225" t="s">
        <v>215</v>
      </c>
      <c r="B225" t="s">
        <v>419</v>
      </c>
      <c r="C225" t="s">
        <v>812</v>
      </c>
      <c r="D225" t="s">
        <v>818</v>
      </c>
      <c r="E225" t="s">
        <v>823</v>
      </c>
      <c r="F225" t="s">
        <v>824</v>
      </c>
    </row>
    <row r="226" spans="1:6" x14ac:dyDescent="0.3">
      <c r="A226" t="s">
        <v>216</v>
      </c>
      <c r="B226" t="s">
        <v>419</v>
      </c>
      <c r="C226" t="s">
        <v>825</v>
      </c>
      <c r="D226" t="s">
        <v>825</v>
      </c>
      <c r="E226" t="s">
        <v>826</v>
      </c>
      <c r="F226" t="s">
        <v>827</v>
      </c>
    </row>
    <row r="227" spans="1:6" x14ac:dyDescent="0.3">
      <c r="A227" t="s">
        <v>217</v>
      </c>
      <c r="B227" t="s">
        <v>419</v>
      </c>
      <c r="C227" t="s">
        <v>825</v>
      </c>
      <c r="D227" t="s">
        <v>825</v>
      </c>
      <c r="E227" t="s">
        <v>828</v>
      </c>
      <c r="F227" t="s">
        <v>829</v>
      </c>
    </row>
    <row r="228" spans="1:6" x14ac:dyDescent="0.3">
      <c r="A228" t="s">
        <v>218</v>
      </c>
      <c r="B228" t="s">
        <v>419</v>
      </c>
      <c r="C228" t="s">
        <v>830</v>
      </c>
      <c r="D228" t="s">
        <v>831</v>
      </c>
      <c r="E228" t="s">
        <v>831</v>
      </c>
      <c r="F228" t="s">
        <v>832</v>
      </c>
    </row>
    <row r="229" spans="1:6" x14ac:dyDescent="0.3">
      <c r="A229" t="s">
        <v>219</v>
      </c>
      <c r="B229" t="s">
        <v>419</v>
      </c>
      <c r="C229" t="s">
        <v>830</v>
      </c>
      <c r="D229" t="s">
        <v>831</v>
      </c>
      <c r="E229" t="s">
        <v>831</v>
      </c>
      <c r="F229" t="s">
        <v>833</v>
      </c>
    </row>
    <row r="230" spans="1:6" x14ac:dyDescent="0.3">
      <c r="A230" t="s">
        <v>220</v>
      </c>
      <c r="B230" t="s">
        <v>419</v>
      </c>
      <c r="C230" t="s">
        <v>830</v>
      </c>
      <c r="D230" t="s">
        <v>834</v>
      </c>
      <c r="E230" t="s">
        <v>835</v>
      </c>
      <c r="F230" t="s">
        <v>835</v>
      </c>
    </row>
    <row r="231" spans="1:6" x14ac:dyDescent="0.3">
      <c r="A231" t="s">
        <v>221</v>
      </c>
      <c r="B231" t="s">
        <v>419</v>
      </c>
      <c r="C231" t="s">
        <v>830</v>
      </c>
      <c r="D231" t="s">
        <v>834</v>
      </c>
      <c r="E231" t="s">
        <v>836</v>
      </c>
      <c r="F231" t="s">
        <v>837</v>
      </c>
    </row>
    <row r="232" spans="1:6" x14ac:dyDescent="0.3">
      <c r="A232" t="s">
        <v>222</v>
      </c>
      <c r="B232" t="s">
        <v>419</v>
      </c>
      <c r="C232" t="s">
        <v>830</v>
      </c>
      <c r="D232" t="s">
        <v>834</v>
      </c>
      <c r="E232" t="s">
        <v>838</v>
      </c>
      <c r="F232" t="s">
        <v>839</v>
      </c>
    </row>
    <row r="233" spans="1:6" x14ac:dyDescent="0.3">
      <c r="A233" t="s">
        <v>223</v>
      </c>
      <c r="B233" t="s">
        <v>419</v>
      </c>
      <c r="C233" t="s">
        <v>830</v>
      </c>
      <c r="D233" t="s">
        <v>840</v>
      </c>
      <c r="E233" t="s">
        <v>841</v>
      </c>
      <c r="F233" t="s">
        <v>842</v>
      </c>
    </row>
    <row r="234" spans="1:6" x14ac:dyDescent="0.3">
      <c r="A234" t="s">
        <v>224</v>
      </c>
      <c r="B234" t="s">
        <v>419</v>
      </c>
      <c r="C234" t="s">
        <v>830</v>
      </c>
      <c r="D234" t="s">
        <v>843</v>
      </c>
      <c r="E234" t="s">
        <v>844</v>
      </c>
      <c r="F234" t="s">
        <v>845</v>
      </c>
    </row>
    <row r="235" spans="1:6" x14ac:dyDescent="0.3">
      <c r="A235" t="s">
        <v>225</v>
      </c>
      <c r="B235" t="s">
        <v>419</v>
      </c>
      <c r="C235" t="s">
        <v>830</v>
      </c>
      <c r="D235" t="s">
        <v>843</v>
      </c>
      <c r="E235" t="s">
        <v>844</v>
      </c>
      <c r="F235" t="s">
        <v>846</v>
      </c>
    </row>
    <row r="236" spans="1:6" x14ac:dyDescent="0.3">
      <c r="A236" t="s">
        <v>226</v>
      </c>
      <c r="B236" t="s">
        <v>419</v>
      </c>
      <c r="C236" t="s">
        <v>830</v>
      </c>
      <c r="D236" t="s">
        <v>843</v>
      </c>
      <c r="E236" t="s">
        <v>847</v>
      </c>
      <c r="F236" t="s">
        <v>848</v>
      </c>
    </row>
    <row r="237" spans="1:6" x14ac:dyDescent="0.3">
      <c r="A237" t="s">
        <v>227</v>
      </c>
      <c r="B237" t="s">
        <v>419</v>
      </c>
      <c r="C237" t="s">
        <v>849</v>
      </c>
      <c r="D237" t="s">
        <v>850</v>
      </c>
      <c r="E237" t="s">
        <v>851</v>
      </c>
      <c r="F237" t="s">
        <v>852</v>
      </c>
    </row>
    <row r="238" spans="1:6" x14ac:dyDescent="0.3">
      <c r="A238" t="s">
        <v>228</v>
      </c>
      <c r="B238" t="s">
        <v>419</v>
      </c>
      <c r="C238" t="s">
        <v>849</v>
      </c>
      <c r="D238" t="s">
        <v>850</v>
      </c>
      <c r="E238" t="s">
        <v>853</v>
      </c>
      <c r="F238" t="s">
        <v>854</v>
      </c>
    </row>
    <row r="239" spans="1:6" x14ac:dyDescent="0.3">
      <c r="A239" t="s">
        <v>229</v>
      </c>
      <c r="B239" t="s">
        <v>419</v>
      </c>
      <c r="C239" t="s">
        <v>849</v>
      </c>
      <c r="D239" t="s">
        <v>850</v>
      </c>
      <c r="E239" t="s">
        <v>853</v>
      </c>
      <c r="F239" t="s">
        <v>855</v>
      </c>
    </row>
    <row r="240" spans="1:6" x14ac:dyDescent="0.3">
      <c r="A240" t="s">
        <v>230</v>
      </c>
      <c r="B240" t="s">
        <v>419</v>
      </c>
      <c r="C240" t="s">
        <v>849</v>
      </c>
      <c r="D240" t="s">
        <v>850</v>
      </c>
      <c r="E240" t="s">
        <v>853</v>
      </c>
      <c r="F240" t="s">
        <v>856</v>
      </c>
    </row>
    <row r="241" spans="1:6" x14ac:dyDescent="0.3">
      <c r="A241" t="s">
        <v>231</v>
      </c>
      <c r="B241" t="s">
        <v>419</v>
      </c>
      <c r="C241" t="s">
        <v>849</v>
      </c>
      <c r="D241" t="s">
        <v>850</v>
      </c>
      <c r="E241" t="s">
        <v>853</v>
      </c>
      <c r="F241" t="s">
        <v>857</v>
      </c>
    </row>
    <row r="242" spans="1:6" x14ac:dyDescent="0.3">
      <c r="A242" t="s">
        <v>232</v>
      </c>
      <c r="B242" t="s">
        <v>419</v>
      </c>
      <c r="C242" t="s">
        <v>849</v>
      </c>
      <c r="D242" t="s">
        <v>850</v>
      </c>
      <c r="E242" t="s">
        <v>858</v>
      </c>
      <c r="F242" t="s">
        <v>859</v>
      </c>
    </row>
    <row r="243" spans="1:6" x14ac:dyDescent="0.3">
      <c r="A243" t="s">
        <v>233</v>
      </c>
      <c r="B243" t="s">
        <v>419</v>
      </c>
      <c r="C243" t="s">
        <v>849</v>
      </c>
      <c r="D243" t="s">
        <v>850</v>
      </c>
      <c r="E243" t="s">
        <v>860</v>
      </c>
      <c r="F243" t="s">
        <v>860</v>
      </c>
    </row>
    <row r="244" spans="1:6" x14ac:dyDescent="0.3">
      <c r="A244" t="s">
        <v>234</v>
      </c>
      <c r="B244" t="s">
        <v>419</v>
      </c>
      <c r="C244" t="s">
        <v>849</v>
      </c>
      <c r="D244" t="s">
        <v>850</v>
      </c>
      <c r="E244" t="s">
        <v>860</v>
      </c>
      <c r="F244" t="s">
        <v>861</v>
      </c>
    </row>
    <row r="245" spans="1:6" x14ac:dyDescent="0.3">
      <c r="A245" t="s">
        <v>235</v>
      </c>
      <c r="B245" t="s">
        <v>419</v>
      </c>
      <c r="C245" t="s">
        <v>849</v>
      </c>
      <c r="D245" t="s">
        <v>850</v>
      </c>
      <c r="E245" t="s">
        <v>860</v>
      </c>
      <c r="F245" t="s">
        <v>862</v>
      </c>
    </row>
    <row r="246" spans="1:6" x14ac:dyDescent="0.3">
      <c r="A246" t="s">
        <v>236</v>
      </c>
      <c r="B246" t="s">
        <v>419</v>
      </c>
      <c r="C246" t="s">
        <v>849</v>
      </c>
      <c r="D246" t="s">
        <v>850</v>
      </c>
      <c r="E246" t="s">
        <v>863</v>
      </c>
      <c r="F246" t="s">
        <v>864</v>
      </c>
    </row>
    <row r="247" spans="1:6" x14ac:dyDescent="0.3">
      <c r="A247" t="s">
        <v>237</v>
      </c>
      <c r="B247" t="s">
        <v>419</v>
      </c>
      <c r="C247" t="s">
        <v>849</v>
      </c>
      <c r="D247" t="s">
        <v>850</v>
      </c>
      <c r="E247" t="s">
        <v>865</v>
      </c>
      <c r="F247" t="s">
        <v>866</v>
      </c>
    </row>
    <row r="248" spans="1:6" x14ac:dyDescent="0.3">
      <c r="A248" t="s">
        <v>238</v>
      </c>
      <c r="B248" t="s">
        <v>419</v>
      </c>
      <c r="C248" t="s">
        <v>849</v>
      </c>
      <c r="D248" t="s">
        <v>850</v>
      </c>
      <c r="E248" t="s">
        <v>867</v>
      </c>
      <c r="F248" t="s">
        <v>868</v>
      </c>
    </row>
    <row r="249" spans="1:6" x14ac:dyDescent="0.3">
      <c r="A249" t="s">
        <v>239</v>
      </c>
      <c r="B249" t="s">
        <v>419</v>
      </c>
      <c r="C249" t="s">
        <v>849</v>
      </c>
      <c r="D249" t="s">
        <v>850</v>
      </c>
      <c r="E249" t="s">
        <v>869</v>
      </c>
      <c r="F249" t="s">
        <v>870</v>
      </c>
    </row>
    <row r="250" spans="1:6" x14ac:dyDescent="0.3">
      <c r="A250" t="s">
        <v>240</v>
      </c>
      <c r="B250" t="s">
        <v>419</v>
      </c>
      <c r="C250" t="s">
        <v>849</v>
      </c>
      <c r="D250" t="s">
        <v>850</v>
      </c>
      <c r="E250" t="s">
        <v>869</v>
      </c>
      <c r="F250" t="s">
        <v>871</v>
      </c>
    </row>
    <row r="251" spans="1:6" x14ac:dyDescent="0.3">
      <c r="A251" t="s">
        <v>241</v>
      </c>
      <c r="B251" t="s">
        <v>419</v>
      </c>
      <c r="C251" t="s">
        <v>849</v>
      </c>
      <c r="D251" t="s">
        <v>850</v>
      </c>
      <c r="E251" t="s">
        <v>869</v>
      </c>
      <c r="F251" t="s">
        <v>872</v>
      </c>
    </row>
    <row r="252" spans="1:6" x14ac:dyDescent="0.3">
      <c r="A252" t="s">
        <v>242</v>
      </c>
      <c r="B252" t="s">
        <v>419</v>
      </c>
      <c r="C252" t="s">
        <v>849</v>
      </c>
      <c r="D252" t="s">
        <v>850</v>
      </c>
      <c r="E252" t="s">
        <v>873</v>
      </c>
      <c r="F252" t="s">
        <v>874</v>
      </c>
    </row>
    <row r="253" spans="1:6" x14ac:dyDescent="0.3">
      <c r="A253" t="s">
        <v>243</v>
      </c>
      <c r="B253" t="s">
        <v>419</v>
      </c>
      <c r="C253" t="s">
        <v>849</v>
      </c>
      <c r="D253" t="s">
        <v>850</v>
      </c>
      <c r="E253" t="s">
        <v>875</v>
      </c>
      <c r="F253" t="s">
        <v>876</v>
      </c>
    </row>
    <row r="254" spans="1:6" x14ac:dyDescent="0.3">
      <c r="A254" t="s">
        <v>244</v>
      </c>
      <c r="B254" t="s">
        <v>419</v>
      </c>
      <c r="C254" t="s">
        <v>849</v>
      </c>
      <c r="D254" t="s">
        <v>850</v>
      </c>
      <c r="E254" t="s">
        <v>875</v>
      </c>
      <c r="F254" t="s">
        <v>877</v>
      </c>
    </row>
    <row r="255" spans="1:6" x14ac:dyDescent="0.3">
      <c r="A255" t="s">
        <v>245</v>
      </c>
      <c r="B255" t="s">
        <v>419</v>
      </c>
      <c r="C255" t="s">
        <v>849</v>
      </c>
      <c r="D255" t="s">
        <v>850</v>
      </c>
      <c r="E255" t="s">
        <v>875</v>
      </c>
      <c r="F255" t="s">
        <v>878</v>
      </c>
    </row>
    <row r="256" spans="1:6" x14ac:dyDescent="0.3">
      <c r="A256" t="s">
        <v>246</v>
      </c>
      <c r="B256" t="s">
        <v>419</v>
      </c>
      <c r="C256" t="s">
        <v>849</v>
      </c>
      <c r="D256" t="s">
        <v>850</v>
      </c>
      <c r="E256" t="s">
        <v>879</v>
      </c>
      <c r="F256" t="s">
        <v>880</v>
      </c>
    </row>
    <row r="257" spans="1:6" x14ac:dyDescent="0.3">
      <c r="A257" t="s">
        <v>247</v>
      </c>
      <c r="B257" t="s">
        <v>419</v>
      </c>
      <c r="C257" t="s">
        <v>849</v>
      </c>
      <c r="D257" t="s">
        <v>850</v>
      </c>
      <c r="E257" t="s">
        <v>879</v>
      </c>
      <c r="F257" t="s">
        <v>881</v>
      </c>
    </row>
    <row r="258" spans="1:6" x14ac:dyDescent="0.3">
      <c r="A258" t="s">
        <v>248</v>
      </c>
      <c r="B258" t="s">
        <v>419</v>
      </c>
      <c r="C258" t="s">
        <v>849</v>
      </c>
      <c r="D258" t="s">
        <v>850</v>
      </c>
      <c r="E258" t="s">
        <v>879</v>
      </c>
      <c r="F258" t="s">
        <v>882</v>
      </c>
    </row>
    <row r="259" spans="1:6" x14ac:dyDescent="0.3">
      <c r="A259" t="s">
        <v>249</v>
      </c>
      <c r="B259" t="s">
        <v>419</v>
      </c>
      <c r="C259" t="s">
        <v>849</v>
      </c>
      <c r="D259" t="s">
        <v>850</v>
      </c>
      <c r="E259" t="s">
        <v>883</v>
      </c>
      <c r="F259" t="s">
        <v>884</v>
      </c>
    </row>
    <row r="260" spans="1:6" x14ac:dyDescent="0.3">
      <c r="A260" t="s">
        <v>250</v>
      </c>
      <c r="B260" t="s">
        <v>419</v>
      </c>
      <c r="C260" t="s">
        <v>885</v>
      </c>
      <c r="D260" t="s">
        <v>886</v>
      </c>
      <c r="E260" t="s">
        <v>887</v>
      </c>
      <c r="F260" t="s">
        <v>888</v>
      </c>
    </row>
    <row r="261" spans="1:6" x14ac:dyDescent="0.3">
      <c r="A261" t="s">
        <v>251</v>
      </c>
      <c r="B261" t="s">
        <v>419</v>
      </c>
      <c r="C261" t="s">
        <v>885</v>
      </c>
      <c r="D261" t="s">
        <v>886</v>
      </c>
      <c r="E261" t="s">
        <v>887</v>
      </c>
      <c r="F261" t="s">
        <v>889</v>
      </c>
    </row>
    <row r="262" spans="1:6" x14ac:dyDescent="0.3">
      <c r="A262" t="s">
        <v>252</v>
      </c>
      <c r="B262" t="s">
        <v>419</v>
      </c>
      <c r="C262" t="s">
        <v>885</v>
      </c>
      <c r="D262" t="s">
        <v>886</v>
      </c>
      <c r="E262" t="s">
        <v>890</v>
      </c>
      <c r="F262" t="s">
        <v>891</v>
      </c>
    </row>
    <row r="263" spans="1:6" x14ac:dyDescent="0.3">
      <c r="A263" t="s">
        <v>253</v>
      </c>
      <c r="B263" t="s">
        <v>419</v>
      </c>
      <c r="C263" t="s">
        <v>885</v>
      </c>
      <c r="D263" t="s">
        <v>886</v>
      </c>
      <c r="E263" t="s">
        <v>890</v>
      </c>
      <c r="F263" t="s">
        <v>892</v>
      </c>
    </row>
    <row r="264" spans="1:6" x14ac:dyDescent="0.3">
      <c r="A264" t="s">
        <v>254</v>
      </c>
      <c r="B264" t="s">
        <v>419</v>
      </c>
      <c r="C264" t="s">
        <v>885</v>
      </c>
      <c r="D264" t="s">
        <v>886</v>
      </c>
      <c r="E264" t="s">
        <v>890</v>
      </c>
      <c r="F264" t="s">
        <v>893</v>
      </c>
    </row>
    <row r="265" spans="1:6" x14ac:dyDescent="0.3">
      <c r="A265" t="s">
        <v>255</v>
      </c>
      <c r="B265" t="s">
        <v>419</v>
      </c>
      <c r="C265" t="s">
        <v>885</v>
      </c>
      <c r="D265" t="s">
        <v>886</v>
      </c>
      <c r="E265" t="s">
        <v>894</v>
      </c>
      <c r="F265" t="s">
        <v>894</v>
      </c>
    </row>
    <row r="266" spans="1:6" x14ac:dyDescent="0.3">
      <c r="A266" t="s">
        <v>256</v>
      </c>
      <c r="B266" t="s">
        <v>419</v>
      </c>
      <c r="C266" t="s">
        <v>885</v>
      </c>
      <c r="D266" t="s">
        <v>895</v>
      </c>
      <c r="E266" t="s">
        <v>422</v>
      </c>
      <c r="F266" t="s">
        <v>896</v>
      </c>
    </row>
    <row r="267" spans="1:6" x14ac:dyDescent="0.3">
      <c r="A267" t="s">
        <v>257</v>
      </c>
      <c r="B267" t="s">
        <v>419</v>
      </c>
      <c r="C267" t="s">
        <v>885</v>
      </c>
      <c r="D267" t="s">
        <v>886</v>
      </c>
      <c r="E267" t="s">
        <v>897</v>
      </c>
      <c r="F267" t="s">
        <v>898</v>
      </c>
    </row>
    <row r="268" spans="1:6" x14ac:dyDescent="0.3">
      <c r="A268" t="s">
        <v>258</v>
      </c>
      <c r="B268" t="s">
        <v>419</v>
      </c>
      <c r="C268" t="s">
        <v>885</v>
      </c>
      <c r="D268" t="s">
        <v>886</v>
      </c>
      <c r="E268" t="s">
        <v>897</v>
      </c>
      <c r="F268" t="s">
        <v>897</v>
      </c>
    </row>
    <row r="269" spans="1:6" x14ac:dyDescent="0.3">
      <c r="A269" t="s">
        <v>259</v>
      </c>
      <c r="B269" t="s">
        <v>419</v>
      </c>
      <c r="C269" t="s">
        <v>885</v>
      </c>
      <c r="D269" t="s">
        <v>886</v>
      </c>
      <c r="E269" t="s">
        <v>899</v>
      </c>
      <c r="F269" t="s">
        <v>900</v>
      </c>
    </row>
    <row r="270" spans="1:6" x14ac:dyDescent="0.3">
      <c r="A270" t="s">
        <v>260</v>
      </c>
      <c r="B270" t="s">
        <v>419</v>
      </c>
      <c r="C270" t="s">
        <v>885</v>
      </c>
      <c r="D270" t="s">
        <v>886</v>
      </c>
      <c r="E270" t="s">
        <v>901</v>
      </c>
      <c r="F270" t="s">
        <v>902</v>
      </c>
    </row>
    <row r="271" spans="1:6" x14ac:dyDescent="0.3">
      <c r="A271" t="s">
        <v>261</v>
      </c>
      <c r="B271" t="s">
        <v>419</v>
      </c>
      <c r="C271" t="s">
        <v>885</v>
      </c>
      <c r="D271" t="s">
        <v>886</v>
      </c>
      <c r="E271" t="s">
        <v>903</v>
      </c>
      <c r="F271" t="s">
        <v>904</v>
      </c>
    </row>
    <row r="272" spans="1:6" x14ac:dyDescent="0.3">
      <c r="A272" t="s">
        <v>262</v>
      </c>
      <c r="B272" t="s">
        <v>419</v>
      </c>
      <c r="C272" t="s">
        <v>885</v>
      </c>
      <c r="D272" t="s">
        <v>886</v>
      </c>
      <c r="E272" t="s">
        <v>903</v>
      </c>
      <c r="F272" t="s">
        <v>905</v>
      </c>
    </row>
    <row r="273" spans="1:6" x14ac:dyDescent="0.3">
      <c r="A273" t="s">
        <v>263</v>
      </c>
      <c r="B273" t="s">
        <v>419</v>
      </c>
      <c r="C273" t="s">
        <v>885</v>
      </c>
      <c r="D273" t="s">
        <v>886</v>
      </c>
      <c r="E273" t="s">
        <v>906</v>
      </c>
      <c r="F273" t="s">
        <v>907</v>
      </c>
    </row>
    <row r="274" spans="1:6" x14ac:dyDescent="0.3">
      <c r="A274" t="s">
        <v>264</v>
      </c>
      <c r="B274" t="s">
        <v>419</v>
      </c>
      <c r="C274" t="s">
        <v>885</v>
      </c>
      <c r="D274" t="s">
        <v>886</v>
      </c>
      <c r="E274" t="s">
        <v>906</v>
      </c>
      <c r="F274" t="s">
        <v>908</v>
      </c>
    </row>
    <row r="275" spans="1:6" x14ac:dyDescent="0.3">
      <c r="A275" t="s">
        <v>265</v>
      </c>
      <c r="B275" t="s">
        <v>419</v>
      </c>
      <c r="C275" t="s">
        <v>885</v>
      </c>
      <c r="D275" t="s">
        <v>886</v>
      </c>
      <c r="E275" t="s">
        <v>906</v>
      </c>
      <c r="F275" t="s">
        <v>909</v>
      </c>
    </row>
    <row r="276" spans="1:6" x14ac:dyDescent="0.3">
      <c r="A276" t="s">
        <v>266</v>
      </c>
      <c r="B276" t="s">
        <v>419</v>
      </c>
      <c r="C276" t="s">
        <v>885</v>
      </c>
      <c r="D276" t="s">
        <v>895</v>
      </c>
      <c r="E276" t="s">
        <v>422</v>
      </c>
      <c r="F276" t="s">
        <v>910</v>
      </c>
    </row>
    <row r="277" spans="1:6" x14ac:dyDescent="0.3">
      <c r="A277" t="s">
        <v>267</v>
      </c>
      <c r="B277" t="s">
        <v>419</v>
      </c>
      <c r="C277" t="s">
        <v>885</v>
      </c>
      <c r="D277" t="s">
        <v>886</v>
      </c>
      <c r="E277" t="s">
        <v>911</v>
      </c>
      <c r="F277" t="s">
        <v>912</v>
      </c>
    </row>
    <row r="278" spans="1:6" x14ac:dyDescent="0.3">
      <c r="A278" t="s">
        <v>268</v>
      </c>
      <c r="B278" t="s">
        <v>419</v>
      </c>
      <c r="C278" t="s">
        <v>885</v>
      </c>
      <c r="D278" t="s">
        <v>886</v>
      </c>
      <c r="E278" t="s">
        <v>913</v>
      </c>
      <c r="F278" t="s">
        <v>914</v>
      </c>
    </row>
    <row r="279" spans="1:6" x14ac:dyDescent="0.3">
      <c r="A279" t="s">
        <v>269</v>
      </c>
      <c r="B279" t="s">
        <v>419</v>
      </c>
      <c r="C279" t="s">
        <v>885</v>
      </c>
      <c r="D279" t="s">
        <v>886</v>
      </c>
      <c r="E279" t="s">
        <v>913</v>
      </c>
      <c r="F279" t="s">
        <v>915</v>
      </c>
    </row>
    <row r="280" spans="1:6" x14ac:dyDescent="0.3">
      <c r="A280" t="s">
        <v>270</v>
      </c>
      <c r="B280" t="s">
        <v>419</v>
      </c>
      <c r="C280" t="s">
        <v>885</v>
      </c>
      <c r="D280" t="s">
        <v>886</v>
      </c>
      <c r="E280" t="s">
        <v>916</v>
      </c>
      <c r="F280" t="s">
        <v>917</v>
      </c>
    </row>
    <row r="281" spans="1:6" x14ac:dyDescent="0.3">
      <c r="A281" t="s">
        <v>271</v>
      </c>
      <c r="B281" t="s">
        <v>419</v>
      </c>
      <c r="C281" t="s">
        <v>885</v>
      </c>
      <c r="D281" t="s">
        <v>886</v>
      </c>
      <c r="E281" t="s">
        <v>916</v>
      </c>
      <c r="F281" t="s">
        <v>918</v>
      </c>
    </row>
    <row r="282" spans="1:6" x14ac:dyDescent="0.3">
      <c r="A282" t="s">
        <v>272</v>
      </c>
      <c r="B282" t="s">
        <v>419</v>
      </c>
      <c r="C282" t="s">
        <v>885</v>
      </c>
      <c r="D282" t="s">
        <v>886</v>
      </c>
      <c r="E282" t="s">
        <v>916</v>
      </c>
      <c r="F282" t="s">
        <v>919</v>
      </c>
    </row>
    <row r="283" spans="1:6" x14ac:dyDescent="0.3">
      <c r="A283" t="s">
        <v>273</v>
      </c>
      <c r="B283" t="s">
        <v>419</v>
      </c>
      <c r="C283" t="s">
        <v>885</v>
      </c>
      <c r="D283" t="s">
        <v>886</v>
      </c>
      <c r="E283" t="s">
        <v>916</v>
      </c>
      <c r="F283" t="s">
        <v>920</v>
      </c>
    </row>
    <row r="284" spans="1:6" x14ac:dyDescent="0.3">
      <c r="A284" t="s">
        <v>274</v>
      </c>
      <c r="B284" t="s">
        <v>419</v>
      </c>
      <c r="C284" t="s">
        <v>885</v>
      </c>
      <c r="D284" t="s">
        <v>886</v>
      </c>
      <c r="E284" t="s">
        <v>921</v>
      </c>
      <c r="F284" t="s">
        <v>922</v>
      </c>
    </row>
    <row r="285" spans="1:6" x14ac:dyDescent="0.3">
      <c r="A285" t="s">
        <v>275</v>
      </c>
      <c r="B285" t="s">
        <v>419</v>
      </c>
      <c r="C285" t="s">
        <v>885</v>
      </c>
      <c r="D285" t="s">
        <v>923</v>
      </c>
      <c r="E285" t="s">
        <v>422</v>
      </c>
      <c r="F285" t="s">
        <v>924</v>
      </c>
    </row>
    <row r="286" spans="1:6" x14ac:dyDescent="0.3">
      <c r="A286" t="s">
        <v>276</v>
      </c>
      <c r="B286" t="s">
        <v>419</v>
      </c>
      <c r="C286" t="s">
        <v>925</v>
      </c>
      <c r="D286" t="s">
        <v>926</v>
      </c>
      <c r="E286" t="s">
        <v>927</v>
      </c>
      <c r="F286" t="s">
        <v>928</v>
      </c>
    </row>
    <row r="287" spans="1:6" x14ac:dyDescent="0.3">
      <c r="A287" t="s">
        <v>277</v>
      </c>
      <c r="B287" t="s">
        <v>419</v>
      </c>
      <c r="C287" t="s">
        <v>925</v>
      </c>
      <c r="D287" t="s">
        <v>926</v>
      </c>
      <c r="E287" t="s">
        <v>929</v>
      </c>
      <c r="F287" t="s">
        <v>930</v>
      </c>
    </row>
    <row r="288" spans="1:6" x14ac:dyDescent="0.3">
      <c r="A288" t="s">
        <v>278</v>
      </c>
      <c r="B288" t="s">
        <v>419</v>
      </c>
      <c r="C288" t="s">
        <v>925</v>
      </c>
      <c r="D288" t="s">
        <v>926</v>
      </c>
      <c r="E288" t="s">
        <v>929</v>
      </c>
      <c r="F288" t="s">
        <v>931</v>
      </c>
    </row>
    <row r="289" spans="1:6" x14ac:dyDescent="0.3">
      <c r="A289" t="s">
        <v>279</v>
      </c>
      <c r="B289" t="s">
        <v>419</v>
      </c>
      <c r="C289" t="s">
        <v>925</v>
      </c>
      <c r="D289" t="s">
        <v>926</v>
      </c>
      <c r="E289" t="s">
        <v>932</v>
      </c>
      <c r="F289" t="s">
        <v>933</v>
      </c>
    </row>
    <row r="290" spans="1:6" x14ac:dyDescent="0.3">
      <c r="A290" t="s">
        <v>280</v>
      </c>
      <c r="B290" t="s">
        <v>419</v>
      </c>
      <c r="C290" t="s">
        <v>925</v>
      </c>
      <c r="D290" t="s">
        <v>926</v>
      </c>
      <c r="E290" t="s">
        <v>932</v>
      </c>
      <c r="F290" t="s">
        <v>934</v>
      </c>
    </row>
    <row r="291" spans="1:6" x14ac:dyDescent="0.3">
      <c r="A291" t="s">
        <v>281</v>
      </c>
      <c r="B291" t="s">
        <v>419</v>
      </c>
      <c r="C291" t="s">
        <v>925</v>
      </c>
      <c r="D291" t="s">
        <v>926</v>
      </c>
      <c r="E291" t="s">
        <v>935</v>
      </c>
      <c r="F291" t="s">
        <v>936</v>
      </c>
    </row>
    <row r="292" spans="1:6" x14ac:dyDescent="0.3">
      <c r="A292" t="s">
        <v>282</v>
      </c>
      <c r="B292" t="s">
        <v>419</v>
      </c>
      <c r="C292" t="s">
        <v>925</v>
      </c>
      <c r="D292" t="s">
        <v>926</v>
      </c>
      <c r="E292" t="s">
        <v>935</v>
      </c>
      <c r="F292" t="s">
        <v>937</v>
      </c>
    </row>
    <row r="293" spans="1:6" x14ac:dyDescent="0.3">
      <c r="A293" t="s">
        <v>283</v>
      </c>
      <c r="B293" t="s">
        <v>419</v>
      </c>
      <c r="C293" t="s">
        <v>925</v>
      </c>
      <c r="D293" t="s">
        <v>926</v>
      </c>
      <c r="E293" t="s">
        <v>938</v>
      </c>
      <c r="F293" t="s">
        <v>939</v>
      </c>
    </row>
    <row r="294" spans="1:6" x14ac:dyDescent="0.3">
      <c r="A294" t="s">
        <v>284</v>
      </c>
      <c r="B294" t="s">
        <v>419</v>
      </c>
      <c r="C294" t="s">
        <v>925</v>
      </c>
      <c r="D294" t="s">
        <v>926</v>
      </c>
      <c r="E294" t="s">
        <v>940</v>
      </c>
      <c r="F294" t="s">
        <v>941</v>
      </c>
    </row>
    <row r="295" spans="1:6" x14ac:dyDescent="0.3">
      <c r="A295" t="s">
        <v>285</v>
      </c>
      <c r="B295" t="s">
        <v>419</v>
      </c>
      <c r="C295" t="s">
        <v>925</v>
      </c>
      <c r="D295" t="s">
        <v>926</v>
      </c>
      <c r="E295" t="s">
        <v>942</v>
      </c>
      <c r="F295" t="s">
        <v>943</v>
      </c>
    </row>
    <row r="296" spans="1:6" x14ac:dyDescent="0.3">
      <c r="A296" t="s">
        <v>286</v>
      </c>
      <c r="B296" t="s">
        <v>419</v>
      </c>
      <c r="C296" t="s">
        <v>925</v>
      </c>
      <c r="D296" t="s">
        <v>926</v>
      </c>
      <c r="E296" t="s">
        <v>942</v>
      </c>
      <c r="F296" t="s">
        <v>944</v>
      </c>
    </row>
    <row r="297" spans="1:6" x14ac:dyDescent="0.3">
      <c r="A297" t="s">
        <v>287</v>
      </c>
      <c r="B297" t="s">
        <v>419</v>
      </c>
      <c r="C297" t="s">
        <v>925</v>
      </c>
      <c r="D297" t="s">
        <v>926</v>
      </c>
      <c r="E297" t="s">
        <v>945</v>
      </c>
      <c r="F297" t="s">
        <v>946</v>
      </c>
    </row>
    <row r="298" spans="1:6" x14ac:dyDescent="0.3">
      <c r="A298" t="s">
        <v>288</v>
      </c>
      <c r="B298" t="s">
        <v>419</v>
      </c>
      <c r="C298" t="s">
        <v>925</v>
      </c>
      <c r="D298" t="s">
        <v>926</v>
      </c>
      <c r="E298" t="s">
        <v>945</v>
      </c>
      <c r="F298" t="s">
        <v>947</v>
      </c>
    </row>
    <row r="299" spans="1:6" x14ac:dyDescent="0.3">
      <c r="A299" t="s">
        <v>289</v>
      </c>
      <c r="B299" t="s">
        <v>419</v>
      </c>
      <c r="C299" t="s">
        <v>925</v>
      </c>
      <c r="D299" t="s">
        <v>926</v>
      </c>
      <c r="E299" t="s">
        <v>945</v>
      </c>
      <c r="F299" t="s">
        <v>948</v>
      </c>
    </row>
    <row r="300" spans="1:6" x14ac:dyDescent="0.3">
      <c r="A300" t="s">
        <v>290</v>
      </c>
      <c r="B300" t="s">
        <v>419</v>
      </c>
      <c r="C300" t="s">
        <v>925</v>
      </c>
      <c r="D300" t="s">
        <v>926</v>
      </c>
      <c r="E300" t="s">
        <v>945</v>
      </c>
      <c r="F300" t="s">
        <v>949</v>
      </c>
    </row>
    <row r="301" spans="1:6" x14ac:dyDescent="0.3">
      <c r="A301" t="s">
        <v>291</v>
      </c>
      <c r="B301" t="s">
        <v>419</v>
      </c>
      <c r="C301" t="s">
        <v>925</v>
      </c>
      <c r="D301" t="s">
        <v>926</v>
      </c>
      <c r="E301" t="s">
        <v>950</v>
      </c>
      <c r="F301" t="s">
        <v>951</v>
      </c>
    </row>
    <row r="302" spans="1:6" x14ac:dyDescent="0.3">
      <c r="A302" t="s">
        <v>292</v>
      </c>
      <c r="B302" t="s">
        <v>419</v>
      </c>
      <c r="C302" t="s">
        <v>952</v>
      </c>
      <c r="D302" t="s">
        <v>953</v>
      </c>
      <c r="E302" t="s">
        <v>954</v>
      </c>
      <c r="F302" t="s">
        <v>955</v>
      </c>
    </row>
    <row r="303" spans="1:6" x14ac:dyDescent="0.3">
      <c r="A303" t="s">
        <v>293</v>
      </c>
      <c r="B303" t="s">
        <v>419</v>
      </c>
      <c r="C303" t="s">
        <v>952</v>
      </c>
      <c r="D303" t="s">
        <v>953</v>
      </c>
      <c r="E303" t="s">
        <v>956</v>
      </c>
      <c r="F303" t="s">
        <v>957</v>
      </c>
    </row>
    <row r="304" spans="1:6" x14ac:dyDescent="0.3">
      <c r="A304" t="s">
        <v>294</v>
      </c>
      <c r="B304" t="s">
        <v>419</v>
      </c>
      <c r="C304" t="s">
        <v>952</v>
      </c>
      <c r="D304" t="s">
        <v>953</v>
      </c>
      <c r="E304" t="s">
        <v>958</v>
      </c>
      <c r="F304" t="s">
        <v>959</v>
      </c>
    </row>
    <row r="305" spans="1:6" x14ac:dyDescent="0.3">
      <c r="A305" t="s">
        <v>295</v>
      </c>
      <c r="B305" t="s">
        <v>419</v>
      </c>
      <c r="C305" t="s">
        <v>952</v>
      </c>
      <c r="D305" t="s">
        <v>960</v>
      </c>
      <c r="E305" t="s">
        <v>961</v>
      </c>
      <c r="F305" t="s">
        <v>962</v>
      </c>
    </row>
    <row r="306" spans="1:6" x14ac:dyDescent="0.3">
      <c r="A306" t="s">
        <v>296</v>
      </c>
      <c r="B306" t="s">
        <v>419</v>
      </c>
      <c r="C306" t="s">
        <v>963</v>
      </c>
      <c r="D306" t="s">
        <v>964</v>
      </c>
      <c r="E306" t="s">
        <v>965</v>
      </c>
      <c r="F306" t="s">
        <v>966</v>
      </c>
    </row>
    <row r="307" spans="1:6" x14ac:dyDescent="0.3">
      <c r="A307" t="s">
        <v>297</v>
      </c>
      <c r="B307" t="s">
        <v>419</v>
      </c>
      <c r="C307" t="s">
        <v>963</v>
      </c>
      <c r="D307" t="s">
        <v>964</v>
      </c>
      <c r="E307" t="s">
        <v>965</v>
      </c>
      <c r="F307" t="s">
        <v>967</v>
      </c>
    </row>
    <row r="308" spans="1:6" x14ac:dyDescent="0.3">
      <c r="A308" t="s">
        <v>298</v>
      </c>
      <c r="B308" t="s">
        <v>419</v>
      </c>
      <c r="C308" t="s">
        <v>963</v>
      </c>
      <c r="D308" t="s">
        <v>964</v>
      </c>
      <c r="E308" t="s">
        <v>965</v>
      </c>
      <c r="F308" t="s">
        <v>968</v>
      </c>
    </row>
    <row r="309" spans="1:6" x14ac:dyDescent="0.3">
      <c r="A309" t="s">
        <v>299</v>
      </c>
      <c r="B309" t="s">
        <v>419</v>
      </c>
      <c r="C309" t="s">
        <v>963</v>
      </c>
      <c r="D309" t="s">
        <v>964</v>
      </c>
      <c r="E309" t="s">
        <v>965</v>
      </c>
      <c r="F309" t="s">
        <v>969</v>
      </c>
    </row>
    <row r="310" spans="1:6" x14ac:dyDescent="0.3">
      <c r="A310" t="s">
        <v>300</v>
      </c>
      <c r="B310" t="s">
        <v>419</v>
      </c>
      <c r="C310" t="s">
        <v>963</v>
      </c>
      <c r="D310" t="s">
        <v>964</v>
      </c>
      <c r="E310" t="s">
        <v>965</v>
      </c>
      <c r="F310" t="s">
        <v>970</v>
      </c>
    </row>
    <row r="311" spans="1:6" x14ac:dyDescent="0.3">
      <c r="A311" t="s">
        <v>301</v>
      </c>
      <c r="B311" t="s">
        <v>419</v>
      </c>
      <c r="C311" t="s">
        <v>963</v>
      </c>
      <c r="D311" t="s">
        <v>964</v>
      </c>
      <c r="E311" t="s">
        <v>965</v>
      </c>
      <c r="F311" t="s">
        <v>971</v>
      </c>
    </row>
    <row r="312" spans="1:6" x14ac:dyDescent="0.3">
      <c r="A312" t="s">
        <v>302</v>
      </c>
      <c r="B312" t="s">
        <v>419</v>
      </c>
      <c r="C312" t="s">
        <v>963</v>
      </c>
      <c r="D312" t="s">
        <v>964</v>
      </c>
      <c r="E312" t="s">
        <v>972</v>
      </c>
      <c r="F312" t="s">
        <v>973</v>
      </c>
    </row>
    <row r="313" spans="1:6" x14ac:dyDescent="0.3">
      <c r="A313" t="s">
        <v>303</v>
      </c>
      <c r="B313" t="s">
        <v>419</v>
      </c>
      <c r="C313" t="s">
        <v>963</v>
      </c>
      <c r="D313" t="s">
        <v>964</v>
      </c>
      <c r="E313" t="s">
        <v>972</v>
      </c>
      <c r="F313" t="s">
        <v>974</v>
      </c>
    </row>
    <row r="314" spans="1:6" x14ac:dyDescent="0.3">
      <c r="A314" t="s">
        <v>304</v>
      </c>
      <c r="B314" t="s">
        <v>419</v>
      </c>
      <c r="C314" t="s">
        <v>963</v>
      </c>
      <c r="D314" t="s">
        <v>975</v>
      </c>
      <c r="E314" t="s">
        <v>976</v>
      </c>
      <c r="F314" t="s">
        <v>977</v>
      </c>
    </row>
    <row r="315" spans="1:6" x14ac:dyDescent="0.3">
      <c r="A315" t="s">
        <v>305</v>
      </c>
      <c r="B315" t="s">
        <v>419</v>
      </c>
      <c r="C315" t="s">
        <v>963</v>
      </c>
      <c r="D315" t="s">
        <v>975</v>
      </c>
      <c r="E315" t="s">
        <v>976</v>
      </c>
      <c r="F315" t="s">
        <v>978</v>
      </c>
    </row>
    <row r="316" spans="1:6" x14ac:dyDescent="0.3">
      <c r="A316" t="s">
        <v>306</v>
      </c>
      <c r="B316" t="s">
        <v>424</v>
      </c>
      <c r="C316" t="s">
        <v>963</v>
      </c>
      <c r="D316" t="s">
        <v>975</v>
      </c>
      <c r="E316" t="s">
        <v>979</v>
      </c>
      <c r="F316" t="s">
        <v>980</v>
      </c>
    </row>
    <row r="317" spans="1:6" x14ac:dyDescent="0.3">
      <c r="A317" t="s">
        <v>307</v>
      </c>
      <c r="B317" t="s">
        <v>424</v>
      </c>
      <c r="C317" t="s">
        <v>963</v>
      </c>
      <c r="D317" t="s">
        <v>975</v>
      </c>
      <c r="E317" t="s">
        <v>981</v>
      </c>
      <c r="F317" t="s">
        <v>982</v>
      </c>
    </row>
    <row r="318" spans="1:6" x14ac:dyDescent="0.3">
      <c r="A318" t="s">
        <v>308</v>
      </c>
      <c r="B318" t="s">
        <v>424</v>
      </c>
      <c r="C318" t="s">
        <v>963</v>
      </c>
      <c r="D318" t="s">
        <v>975</v>
      </c>
      <c r="E318" t="s">
        <v>981</v>
      </c>
      <c r="F318" t="s">
        <v>983</v>
      </c>
    </row>
    <row r="319" spans="1:6" x14ac:dyDescent="0.3">
      <c r="A319" t="s">
        <v>309</v>
      </c>
      <c r="B319" t="s">
        <v>424</v>
      </c>
      <c r="C319" t="s">
        <v>963</v>
      </c>
      <c r="D319" t="s">
        <v>975</v>
      </c>
      <c r="E319" t="s">
        <v>984</v>
      </c>
      <c r="F319" t="s">
        <v>985</v>
      </c>
    </row>
    <row r="320" spans="1:6" x14ac:dyDescent="0.3">
      <c r="A320" t="s">
        <v>310</v>
      </c>
      <c r="B320" t="s">
        <v>424</v>
      </c>
      <c r="C320" t="s">
        <v>963</v>
      </c>
      <c r="D320" t="s">
        <v>975</v>
      </c>
      <c r="E320" t="s">
        <v>984</v>
      </c>
      <c r="F320" t="s">
        <v>986</v>
      </c>
    </row>
    <row r="321" spans="1:6" x14ac:dyDescent="0.3">
      <c r="A321" t="s">
        <v>311</v>
      </c>
      <c r="B321" t="s">
        <v>424</v>
      </c>
      <c r="C321" t="s">
        <v>963</v>
      </c>
      <c r="D321" t="s">
        <v>975</v>
      </c>
      <c r="E321" t="s">
        <v>987</v>
      </c>
      <c r="F321" t="s">
        <v>988</v>
      </c>
    </row>
    <row r="322" spans="1:6" x14ac:dyDescent="0.3">
      <c r="A322" t="s">
        <v>312</v>
      </c>
      <c r="B322" t="s">
        <v>424</v>
      </c>
      <c r="C322" t="s">
        <v>963</v>
      </c>
      <c r="D322" t="s">
        <v>975</v>
      </c>
      <c r="E322" t="s">
        <v>987</v>
      </c>
      <c r="F322" t="s">
        <v>989</v>
      </c>
    </row>
    <row r="323" spans="1:6" x14ac:dyDescent="0.3">
      <c r="A323" t="s">
        <v>313</v>
      </c>
      <c r="B323" t="s">
        <v>424</v>
      </c>
      <c r="C323" t="s">
        <v>963</v>
      </c>
      <c r="D323" t="s">
        <v>975</v>
      </c>
      <c r="E323" t="s">
        <v>990</v>
      </c>
      <c r="F323" t="s">
        <v>991</v>
      </c>
    </row>
    <row r="324" spans="1:6" x14ac:dyDescent="0.3">
      <c r="A324" t="s">
        <v>314</v>
      </c>
      <c r="B324" t="s">
        <v>424</v>
      </c>
      <c r="C324" t="s">
        <v>963</v>
      </c>
      <c r="D324" t="s">
        <v>975</v>
      </c>
      <c r="E324" t="s">
        <v>990</v>
      </c>
      <c r="F324" t="s">
        <v>992</v>
      </c>
    </row>
    <row r="325" spans="1:6" x14ac:dyDescent="0.3">
      <c r="A325" t="s">
        <v>315</v>
      </c>
      <c r="B325" t="s">
        <v>424</v>
      </c>
      <c r="C325" t="s">
        <v>963</v>
      </c>
      <c r="D325" t="s">
        <v>975</v>
      </c>
      <c r="E325" t="s">
        <v>993</v>
      </c>
      <c r="F325" t="s">
        <v>994</v>
      </c>
    </row>
    <row r="326" spans="1:6" x14ac:dyDescent="0.3">
      <c r="A326" t="s">
        <v>316</v>
      </c>
      <c r="B326" t="s">
        <v>424</v>
      </c>
      <c r="C326" t="s">
        <v>963</v>
      </c>
      <c r="D326" t="s">
        <v>975</v>
      </c>
      <c r="E326" t="s">
        <v>993</v>
      </c>
      <c r="F326" t="s">
        <v>995</v>
      </c>
    </row>
    <row r="327" spans="1:6" x14ac:dyDescent="0.3">
      <c r="A327" t="s">
        <v>317</v>
      </c>
      <c r="B327" t="s">
        <v>424</v>
      </c>
      <c r="C327" t="s">
        <v>963</v>
      </c>
      <c r="D327" t="s">
        <v>975</v>
      </c>
      <c r="E327" t="s">
        <v>996</v>
      </c>
      <c r="F327" t="s">
        <v>997</v>
      </c>
    </row>
    <row r="328" spans="1:6" x14ac:dyDescent="0.3">
      <c r="A328" t="s">
        <v>318</v>
      </c>
      <c r="B328" t="s">
        <v>419</v>
      </c>
      <c r="C328" t="s">
        <v>963</v>
      </c>
      <c r="D328" t="s">
        <v>975</v>
      </c>
      <c r="E328" t="s">
        <v>998</v>
      </c>
      <c r="F328" t="s">
        <v>999</v>
      </c>
    </row>
    <row r="329" spans="1:6" x14ac:dyDescent="0.3">
      <c r="A329" t="s">
        <v>319</v>
      </c>
      <c r="B329" t="s">
        <v>419</v>
      </c>
      <c r="C329" t="s">
        <v>963</v>
      </c>
      <c r="D329" t="s">
        <v>975</v>
      </c>
      <c r="E329" t="s">
        <v>1000</v>
      </c>
      <c r="F329" t="s">
        <v>1001</v>
      </c>
    </row>
    <row r="330" spans="1:6" x14ac:dyDescent="0.3">
      <c r="A330" t="s">
        <v>320</v>
      </c>
      <c r="B330" t="s">
        <v>419</v>
      </c>
      <c r="C330" t="s">
        <v>963</v>
      </c>
      <c r="D330" t="s">
        <v>975</v>
      </c>
      <c r="E330" t="s">
        <v>1000</v>
      </c>
      <c r="F330" t="s">
        <v>1002</v>
      </c>
    </row>
    <row r="331" spans="1:6" x14ac:dyDescent="0.3">
      <c r="A331" t="s">
        <v>321</v>
      </c>
      <c r="B331" t="s">
        <v>419</v>
      </c>
      <c r="C331" t="s">
        <v>963</v>
      </c>
      <c r="D331" t="s">
        <v>975</v>
      </c>
      <c r="E331" t="s">
        <v>1003</v>
      </c>
      <c r="F331" t="s">
        <v>1004</v>
      </c>
    </row>
    <row r="332" spans="1:6" x14ac:dyDescent="0.3">
      <c r="A332" t="s">
        <v>322</v>
      </c>
      <c r="B332" t="s">
        <v>419</v>
      </c>
      <c r="C332" t="s">
        <v>963</v>
      </c>
      <c r="D332" t="s">
        <v>975</v>
      </c>
      <c r="E332" t="s">
        <v>1003</v>
      </c>
      <c r="F332" t="s">
        <v>1005</v>
      </c>
    </row>
    <row r="333" spans="1:6" x14ac:dyDescent="0.3">
      <c r="A333" t="s">
        <v>323</v>
      </c>
      <c r="B333" t="s">
        <v>419</v>
      </c>
      <c r="C333" t="s">
        <v>963</v>
      </c>
      <c r="D333" t="s">
        <v>975</v>
      </c>
      <c r="E333" t="s">
        <v>1003</v>
      </c>
      <c r="F333" t="s">
        <v>1006</v>
      </c>
    </row>
    <row r="334" spans="1:6" x14ac:dyDescent="0.3">
      <c r="A334" t="s">
        <v>324</v>
      </c>
      <c r="B334" t="s">
        <v>419</v>
      </c>
      <c r="C334" t="s">
        <v>963</v>
      </c>
      <c r="D334" t="s">
        <v>975</v>
      </c>
      <c r="E334" t="s">
        <v>1007</v>
      </c>
      <c r="F334" t="s">
        <v>1008</v>
      </c>
    </row>
    <row r="335" spans="1:6" x14ac:dyDescent="0.3">
      <c r="A335" t="s">
        <v>325</v>
      </c>
      <c r="B335" t="s">
        <v>419</v>
      </c>
      <c r="C335" t="s">
        <v>963</v>
      </c>
      <c r="D335" t="s">
        <v>975</v>
      </c>
      <c r="E335" t="s">
        <v>1007</v>
      </c>
      <c r="F335" t="s">
        <v>1009</v>
      </c>
    </row>
    <row r="336" spans="1:6" x14ac:dyDescent="0.3">
      <c r="A336" t="s">
        <v>326</v>
      </c>
      <c r="B336" t="s">
        <v>424</v>
      </c>
      <c r="C336" t="s">
        <v>963</v>
      </c>
      <c r="D336" t="s">
        <v>975</v>
      </c>
      <c r="E336" t="s">
        <v>1010</v>
      </c>
      <c r="F336" t="s">
        <v>1011</v>
      </c>
    </row>
    <row r="337" spans="1:6" x14ac:dyDescent="0.3">
      <c r="A337" t="s">
        <v>327</v>
      </c>
      <c r="B337" t="s">
        <v>424</v>
      </c>
      <c r="C337" t="s">
        <v>963</v>
      </c>
      <c r="D337" t="s">
        <v>975</v>
      </c>
      <c r="E337" t="s">
        <v>1010</v>
      </c>
      <c r="F337" t="s">
        <v>1012</v>
      </c>
    </row>
    <row r="338" spans="1:6" x14ac:dyDescent="0.3">
      <c r="A338" t="s">
        <v>328</v>
      </c>
      <c r="B338" t="s">
        <v>419</v>
      </c>
      <c r="C338" t="s">
        <v>1013</v>
      </c>
      <c r="D338" t="s">
        <v>1014</v>
      </c>
      <c r="E338" t="s">
        <v>1015</v>
      </c>
      <c r="F338" t="s">
        <v>1016</v>
      </c>
    </row>
    <row r="339" spans="1:6" x14ac:dyDescent="0.3">
      <c r="A339" t="s">
        <v>329</v>
      </c>
      <c r="B339" t="s">
        <v>419</v>
      </c>
      <c r="C339" t="s">
        <v>1017</v>
      </c>
      <c r="D339" t="s">
        <v>1018</v>
      </c>
      <c r="E339" t="s">
        <v>1019</v>
      </c>
      <c r="F339" t="s">
        <v>1020</v>
      </c>
    </row>
    <row r="340" spans="1:6" x14ac:dyDescent="0.3">
      <c r="A340" t="s">
        <v>330</v>
      </c>
      <c r="B340" t="s">
        <v>419</v>
      </c>
      <c r="C340" t="s">
        <v>1017</v>
      </c>
      <c r="D340" t="s">
        <v>1018</v>
      </c>
      <c r="E340" t="s">
        <v>1021</v>
      </c>
      <c r="F340" t="s">
        <v>1022</v>
      </c>
    </row>
    <row r="341" spans="1:6" x14ac:dyDescent="0.3">
      <c r="A341" t="s">
        <v>331</v>
      </c>
      <c r="B341" t="s">
        <v>419</v>
      </c>
      <c r="C341" t="s">
        <v>1023</v>
      </c>
      <c r="D341" t="s">
        <v>1024</v>
      </c>
      <c r="E341" t="s">
        <v>1025</v>
      </c>
      <c r="F341" t="s">
        <v>1026</v>
      </c>
    </row>
    <row r="342" spans="1:6" x14ac:dyDescent="0.3">
      <c r="A342" t="s">
        <v>332</v>
      </c>
      <c r="B342" t="s">
        <v>419</v>
      </c>
      <c r="C342" t="s">
        <v>1023</v>
      </c>
      <c r="D342" t="s">
        <v>1024</v>
      </c>
      <c r="E342" t="s">
        <v>1025</v>
      </c>
      <c r="F342" t="s">
        <v>1027</v>
      </c>
    </row>
    <row r="343" spans="1:6" x14ac:dyDescent="0.3">
      <c r="A343" t="s">
        <v>333</v>
      </c>
      <c r="B343" t="s">
        <v>419</v>
      </c>
      <c r="C343" t="s">
        <v>1023</v>
      </c>
      <c r="D343" t="s">
        <v>1028</v>
      </c>
      <c r="E343" t="s">
        <v>1029</v>
      </c>
      <c r="F343" t="s">
        <v>1030</v>
      </c>
    </row>
    <row r="344" spans="1:6" x14ac:dyDescent="0.3">
      <c r="A344" t="s">
        <v>334</v>
      </c>
      <c r="B344" t="s">
        <v>419</v>
      </c>
      <c r="C344" t="s">
        <v>1023</v>
      </c>
      <c r="D344" t="s">
        <v>1028</v>
      </c>
      <c r="E344" t="s">
        <v>1029</v>
      </c>
      <c r="F344" t="s">
        <v>1031</v>
      </c>
    </row>
    <row r="345" spans="1:6" x14ac:dyDescent="0.3">
      <c r="A345" t="s">
        <v>335</v>
      </c>
      <c r="B345" t="s">
        <v>419</v>
      </c>
      <c r="C345" t="s">
        <v>1023</v>
      </c>
      <c r="D345" t="s">
        <v>1028</v>
      </c>
      <c r="E345" t="s">
        <v>1032</v>
      </c>
      <c r="F345" t="s">
        <v>1033</v>
      </c>
    </row>
    <row r="346" spans="1:6" x14ac:dyDescent="0.3">
      <c r="A346" t="s">
        <v>336</v>
      </c>
      <c r="B346" t="s">
        <v>419</v>
      </c>
      <c r="C346" t="s">
        <v>1023</v>
      </c>
      <c r="D346" t="s">
        <v>1028</v>
      </c>
      <c r="E346" t="s">
        <v>1032</v>
      </c>
      <c r="F346" t="s">
        <v>1034</v>
      </c>
    </row>
    <row r="347" spans="1:6" x14ac:dyDescent="0.3">
      <c r="A347" t="s">
        <v>337</v>
      </c>
      <c r="B347" t="s">
        <v>419</v>
      </c>
      <c r="C347" t="s">
        <v>1035</v>
      </c>
      <c r="D347" t="s">
        <v>1036</v>
      </c>
      <c r="E347" t="s">
        <v>1037</v>
      </c>
      <c r="F347" t="s">
        <v>1038</v>
      </c>
    </row>
    <row r="348" spans="1:6" x14ac:dyDescent="0.3">
      <c r="A348" t="s">
        <v>338</v>
      </c>
      <c r="B348" t="s">
        <v>419</v>
      </c>
      <c r="C348" t="s">
        <v>1035</v>
      </c>
      <c r="D348" t="s">
        <v>1036</v>
      </c>
      <c r="E348" t="s">
        <v>1037</v>
      </c>
      <c r="F348" t="s">
        <v>1039</v>
      </c>
    </row>
    <row r="349" spans="1:6" x14ac:dyDescent="0.3">
      <c r="A349" t="s">
        <v>339</v>
      </c>
      <c r="B349" t="s">
        <v>419</v>
      </c>
      <c r="C349" t="s">
        <v>1035</v>
      </c>
      <c r="D349" t="s">
        <v>1036</v>
      </c>
      <c r="E349" t="s">
        <v>1037</v>
      </c>
      <c r="F349" t="s">
        <v>1040</v>
      </c>
    </row>
    <row r="350" spans="1:6" x14ac:dyDescent="0.3">
      <c r="A350" t="s">
        <v>340</v>
      </c>
      <c r="B350" t="s">
        <v>419</v>
      </c>
      <c r="C350" t="s">
        <v>1035</v>
      </c>
      <c r="D350" t="s">
        <v>1036</v>
      </c>
      <c r="E350" t="s">
        <v>1041</v>
      </c>
      <c r="F350" t="s">
        <v>1042</v>
      </c>
    </row>
    <row r="351" spans="1:6" x14ac:dyDescent="0.3">
      <c r="A351" t="s">
        <v>341</v>
      </c>
      <c r="B351" t="s">
        <v>419</v>
      </c>
      <c r="C351" t="s">
        <v>1035</v>
      </c>
      <c r="D351" t="s">
        <v>1036</v>
      </c>
      <c r="E351" t="s">
        <v>1043</v>
      </c>
      <c r="F351" t="s">
        <v>1044</v>
      </c>
    </row>
    <row r="352" spans="1:6" x14ac:dyDescent="0.3">
      <c r="A352" t="s">
        <v>342</v>
      </c>
      <c r="B352" t="s">
        <v>419</v>
      </c>
      <c r="C352" t="s">
        <v>1035</v>
      </c>
      <c r="D352" t="s">
        <v>1036</v>
      </c>
      <c r="E352" t="s">
        <v>1043</v>
      </c>
      <c r="F352" t="s">
        <v>1045</v>
      </c>
    </row>
    <row r="353" spans="1:6" x14ac:dyDescent="0.3">
      <c r="A353" t="s">
        <v>343</v>
      </c>
      <c r="B353" t="s">
        <v>419</v>
      </c>
      <c r="C353" t="s">
        <v>1035</v>
      </c>
      <c r="D353" t="s">
        <v>1036</v>
      </c>
      <c r="E353" t="s">
        <v>1046</v>
      </c>
      <c r="F353" t="s">
        <v>1047</v>
      </c>
    </row>
    <row r="354" spans="1:6" x14ac:dyDescent="0.3">
      <c r="A354" t="s">
        <v>344</v>
      </c>
      <c r="B354" t="s">
        <v>419</v>
      </c>
      <c r="C354" t="s">
        <v>1035</v>
      </c>
      <c r="D354" t="s">
        <v>1036</v>
      </c>
      <c r="E354" t="s">
        <v>1046</v>
      </c>
      <c r="F354" t="s">
        <v>1048</v>
      </c>
    </row>
    <row r="355" spans="1:6" x14ac:dyDescent="0.3">
      <c r="A355" t="s">
        <v>345</v>
      </c>
      <c r="B355" t="s">
        <v>419</v>
      </c>
      <c r="C355" t="s">
        <v>1035</v>
      </c>
      <c r="D355" t="s">
        <v>1036</v>
      </c>
      <c r="E355" t="s">
        <v>1046</v>
      </c>
      <c r="F355" t="s">
        <v>1049</v>
      </c>
    </row>
    <row r="356" spans="1:6" x14ac:dyDescent="0.3">
      <c r="A356" t="s">
        <v>346</v>
      </c>
      <c r="B356" t="s">
        <v>424</v>
      </c>
      <c r="C356" t="s">
        <v>1050</v>
      </c>
      <c r="D356" t="s">
        <v>1051</v>
      </c>
      <c r="E356" t="s">
        <v>1052</v>
      </c>
      <c r="F356" t="s">
        <v>1053</v>
      </c>
    </row>
    <row r="357" spans="1:6" x14ac:dyDescent="0.3">
      <c r="A357" t="s">
        <v>347</v>
      </c>
      <c r="B357" t="s">
        <v>424</v>
      </c>
      <c r="C357" t="s">
        <v>1050</v>
      </c>
      <c r="D357" t="s">
        <v>1051</v>
      </c>
      <c r="E357" t="s">
        <v>1052</v>
      </c>
      <c r="F357" t="s">
        <v>1054</v>
      </c>
    </row>
    <row r="358" spans="1:6" x14ac:dyDescent="0.3">
      <c r="A358" t="s">
        <v>348</v>
      </c>
      <c r="B358" t="s">
        <v>424</v>
      </c>
      <c r="C358" t="s">
        <v>1050</v>
      </c>
      <c r="D358" t="s">
        <v>1051</v>
      </c>
      <c r="E358" t="s">
        <v>1055</v>
      </c>
      <c r="F358" t="s">
        <v>1056</v>
      </c>
    </row>
    <row r="359" spans="1:6" x14ac:dyDescent="0.3">
      <c r="A359" t="s">
        <v>349</v>
      </c>
      <c r="B359" t="s">
        <v>424</v>
      </c>
      <c r="C359" t="s">
        <v>1050</v>
      </c>
      <c r="D359" t="s">
        <v>1051</v>
      </c>
      <c r="E359" t="s">
        <v>1055</v>
      </c>
      <c r="F359" t="s">
        <v>1057</v>
      </c>
    </row>
    <row r="360" spans="1:6" x14ac:dyDescent="0.3">
      <c r="A360" t="s">
        <v>350</v>
      </c>
      <c r="B360" t="s">
        <v>424</v>
      </c>
      <c r="C360" t="s">
        <v>1050</v>
      </c>
      <c r="D360" t="s">
        <v>1051</v>
      </c>
      <c r="E360" t="s">
        <v>1058</v>
      </c>
      <c r="F360" t="s">
        <v>1059</v>
      </c>
    </row>
    <row r="361" spans="1:6" x14ac:dyDescent="0.3">
      <c r="A361" t="s">
        <v>351</v>
      </c>
      <c r="B361" t="s">
        <v>424</v>
      </c>
      <c r="C361" t="s">
        <v>1050</v>
      </c>
      <c r="D361" t="s">
        <v>1051</v>
      </c>
      <c r="E361" t="s">
        <v>1058</v>
      </c>
      <c r="F361" t="s">
        <v>1060</v>
      </c>
    </row>
    <row r="362" spans="1:6" x14ac:dyDescent="0.3">
      <c r="A362" t="s">
        <v>352</v>
      </c>
      <c r="B362" t="s">
        <v>424</v>
      </c>
      <c r="C362" t="s">
        <v>1050</v>
      </c>
      <c r="D362" t="s">
        <v>1051</v>
      </c>
      <c r="E362" t="s">
        <v>1061</v>
      </c>
      <c r="F362" t="s">
        <v>1062</v>
      </c>
    </row>
    <row r="363" spans="1:6" x14ac:dyDescent="0.3">
      <c r="A363" t="s">
        <v>353</v>
      </c>
      <c r="B363" t="s">
        <v>424</v>
      </c>
      <c r="C363" t="s">
        <v>1050</v>
      </c>
      <c r="D363" t="s">
        <v>1051</v>
      </c>
      <c r="E363" t="s">
        <v>1061</v>
      </c>
      <c r="F363" t="s">
        <v>1063</v>
      </c>
    </row>
    <row r="364" spans="1:6" x14ac:dyDescent="0.3">
      <c r="A364" t="s">
        <v>354</v>
      </c>
      <c r="B364" t="s">
        <v>424</v>
      </c>
      <c r="C364" t="s">
        <v>1050</v>
      </c>
      <c r="D364" t="s">
        <v>1051</v>
      </c>
      <c r="E364" t="s">
        <v>1064</v>
      </c>
      <c r="F364" t="s">
        <v>1065</v>
      </c>
    </row>
    <row r="365" spans="1:6" x14ac:dyDescent="0.3">
      <c r="A365" t="s">
        <v>355</v>
      </c>
      <c r="B365" t="s">
        <v>424</v>
      </c>
      <c r="C365" t="s">
        <v>1050</v>
      </c>
      <c r="D365" t="s">
        <v>1051</v>
      </c>
      <c r="E365" t="s">
        <v>1064</v>
      </c>
      <c r="F365" t="s">
        <v>1066</v>
      </c>
    </row>
    <row r="366" spans="1:6" x14ac:dyDescent="0.3">
      <c r="A366" t="s">
        <v>356</v>
      </c>
      <c r="B366" t="s">
        <v>424</v>
      </c>
      <c r="C366" t="s">
        <v>1050</v>
      </c>
      <c r="D366" t="s">
        <v>1051</v>
      </c>
      <c r="E366" t="s">
        <v>1064</v>
      </c>
      <c r="F366" t="s">
        <v>1067</v>
      </c>
    </row>
    <row r="367" spans="1:6" x14ac:dyDescent="0.3">
      <c r="A367" t="s">
        <v>357</v>
      </c>
      <c r="B367" t="s">
        <v>424</v>
      </c>
      <c r="C367" t="s">
        <v>1050</v>
      </c>
      <c r="D367" t="s">
        <v>1068</v>
      </c>
      <c r="E367" t="s">
        <v>1069</v>
      </c>
      <c r="F367" t="s">
        <v>1070</v>
      </c>
    </row>
    <row r="368" spans="1:6" x14ac:dyDescent="0.3">
      <c r="A368" t="s">
        <v>358</v>
      </c>
      <c r="B368" t="s">
        <v>424</v>
      </c>
      <c r="C368" t="s">
        <v>1050</v>
      </c>
      <c r="D368" t="s">
        <v>1068</v>
      </c>
      <c r="E368" t="s">
        <v>1069</v>
      </c>
      <c r="F368" t="s">
        <v>1071</v>
      </c>
    </row>
    <row r="369" spans="1:6" x14ac:dyDescent="0.3">
      <c r="A369" t="s">
        <v>359</v>
      </c>
      <c r="B369" t="s">
        <v>424</v>
      </c>
      <c r="C369" t="s">
        <v>1050</v>
      </c>
      <c r="D369" t="s">
        <v>1068</v>
      </c>
      <c r="E369" t="s">
        <v>1069</v>
      </c>
      <c r="F369" t="s">
        <v>1072</v>
      </c>
    </row>
    <row r="370" spans="1:6" x14ac:dyDescent="0.3">
      <c r="A370" t="s">
        <v>360</v>
      </c>
      <c r="B370" t="s">
        <v>424</v>
      </c>
      <c r="C370" t="s">
        <v>1050</v>
      </c>
      <c r="D370" t="s">
        <v>1068</v>
      </c>
      <c r="E370" t="s">
        <v>1073</v>
      </c>
      <c r="F370" t="s">
        <v>1074</v>
      </c>
    </row>
    <row r="371" spans="1:6" x14ac:dyDescent="0.3">
      <c r="A371" t="s">
        <v>361</v>
      </c>
      <c r="B371" t="s">
        <v>424</v>
      </c>
      <c r="C371" t="s">
        <v>1050</v>
      </c>
      <c r="D371" t="s">
        <v>1068</v>
      </c>
      <c r="E371" t="s">
        <v>1073</v>
      </c>
      <c r="F371" t="s">
        <v>1075</v>
      </c>
    </row>
    <row r="372" spans="1:6" x14ac:dyDescent="0.3">
      <c r="A372" t="s">
        <v>362</v>
      </c>
      <c r="B372" t="s">
        <v>424</v>
      </c>
      <c r="C372" t="s">
        <v>1050</v>
      </c>
      <c r="D372" t="s">
        <v>1068</v>
      </c>
      <c r="E372" t="s">
        <v>1073</v>
      </c>
      <c r="F372" t="s">
        <v>1076</v>
      </c>
    </row>
    <row r="373" spans="1:6" x14ac:dyDescent="0.3">
      <c r="A373" t="s">
        <v>363</v>
      </c>
      <c r="B373" t="s">
        <v>424</v>
      </c>
      <c r="C373" t="s">
        <v>1050</v>
      </c>
      <c r="D373" t="s">
        <v>1068</v>
      </c>
      <c r="E373" t="s">
        <v>1077</v>
      </c>
      <c r="F373" t="s">
        <v>1078</v>
      </c>
    </row>
    <row r="374" spans="1:6" x14ac:dyDescent="0.3">
      <c r="A374" t="s">
        <v>364</v>
      </c>
      <c r="B374" t="s">
        <v>424</v>
      </c>
      <c r="C374" t="s">
        <v>1050</v>
      </c>
      <c r="D374" t="s">
        <v>1068</v>
      </c>
      <c r="E374" t="s">
        <v>1077</v>
      </c>
      <c r="F374" t="s">
        <v>1079</v>
      </c>
    </row>
    <row r="375" spans="1:6" x14ac:dyDescent="0.3">
      <c r="A375" t="s">
        <v>365</v>
      </c>
      <c r="B375" t="s">
        <v>424</v>
      </c>
      <c r="C375" t="s">
        <v>1050</v>
      </c>
      <c r="D375" t="s">
        <v>1068</v>
      </c>
      <c r="E375" t="s">
        <v>1077</v>
      </c>
      <c r="F375" t="s">
        <v>1080</v>
      </c>
    </row>
    <row r="376" spans="1:6" x14ac:dyDescent="0.3">
      <c r="A376" t="s">
        <v>366</v>
      </c>
      <c r="B376" t="s">
        <v>424</v>
      </c>
      <c r="C376" t="s">
        <v>1050</v>
      </c>
      <c r="D376" t="s">
        <v>1068</v>
      </c>
      <c r="E376" t="s">
        <v>1081</v>
      </c>
      <c r="F376" t="s">
        <v>1082</v>
      </c>
    </row>
    <row r="377" spans="1:6" x14ac:dyDescent="0.3">
      <c r="A377" t="s">
        <v>367</v>
      </c>
      <c r="B377" t="s">
        <v>424</v>
      </c>
      <c r="C377" t="s">
        <v>1050</v>
      </c>
      <c r="D377" t="s">
        <v>1068</v>
      </c>
      <c r="E377" t="s">
        <v>1083</v>
      </c>
      <c r="F377" t="s">
        <v>1084</v>
      </c>
    </row>
    <row r="378" spans="1:6" x14ac:dyDescent="0.3">
      <c r="A378" t="s">
        <v>368</v>
      </c>
      <c r="B378" t="s">
        <v>424</v>
      </c>
      <c r="C378" t="s">
        <v>1050</v>
      </c>
      <c r="D378" t="s">
        <v>1068</v>
      </c>
      <c r="E378" t="s">
        <v>1085</v>
      </c>
      <c r="F378" t="s">
        <v>1086</v>
      </c>
    </row>
    <row r="379" spans="1:6" x14ac:dyDescent="0.3">
      <c r="A379" t="s">
        <v>369</v>
      </c>
      <c r="B379" t="s">
        <v>424</v>
      </c>
      <c r="C379" t="s">
        <v>1050</v>
      </c>
      <c r="D379" t="s">
        <v>1068</v>
      </c>
      <c r="E379" t="s">
        <v>1085</v>
      </c>
      <c r="F379" t="s">
        <v>1087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B0671-A980-4D67-9215-FA011D8EEF1D}">
  <dimension ref="A1:C379"/>
  <sheetViews>
    <sheetView topLeftCell="A354" workbookViewId="0">
      <selection sqref="A1:C379"/>
    </sheetView>
  </sheetViews>
  <sheetFormatPr defaultRowHeight="14.4" x14ac:dyDescent="0.3"/>
  <cols>
    <col min="1" max="1" width="19.21875" bestFit="1" customWidth="1"/>
    <col min="2" max="2" width="13.5546875" bestFit="1" customWidth="1"/>
    <col min="3" max="3" width="15" bestFit="1" customWidth="1"/>
  </cols>
  <sheetData>
    <row r="1" spans="1:3" x14ac:dyDescent="0.3">
      <c r="A1" t="s">
        <v>61</v>
      </c>
      <c r="B1" s="1">
        <v>8675355.13583</v>
      </c>
      <c r="C1" s="1">
        <v>13728172.733200001</v>
      </c>
    </row>
    <row r="2" spans="1:3" x14ac:dyDescent="0.3">
      <c r="A2" t="s">
        <v>115</v>
      </c>
      <c r="B2" s="1">
        <v>3458113.49737</v>
      </c>
      <c r="C2" s="1">
        <v>5927195.6111599999</v>
      </c>
    </row>
    <row r="3" spans="1:3" x14ac:dyDescent="0.3">
      <c r="A3" t="s">
        <v>20</v>
      </c>
      <c r="B3" s="1">
        <v>54021005.7522</v>
      </c>
      <c r="C3" s="1">
        <v>48119253.802900001</v>
      </c>
    </row>
    <row r="4" spans="1:3" x14ac:dyDescent="0.3">
      <c r="A4" t="s">
        <v>21</v>
      </c>
      <c r="B4" s="1">
        <v>391815.30176599999</v>
      </c>
      <c r="C4" s="1">
        <v>360410.87057799997</v>
      </c>
    </row>
    <row r="5" spans="1:3" x14ac:dyDescent="0.3">
      <c r="A5" t="s">
        <v>116</v>
      </c>
      <c r="B5" s="1">
        <v>1916329.3507999999</v>
      </c>
      <c r="C5" s="1">
        <v>3234922.3046200001</v>
      </c>
    </row>
    <row r="6" spans="1:3" x14ac:dyDescent="0.3">
      <c r="A6" t="s">
        <v>121</v>
      </c>
      <c r="B6" s="1">
        <v>2753448.83127</v>
      </c>
      <c r="C6" s="1">
        <v>2196429.4107499998</v>
      </c>
    </row>
    <row r="7" spans="1:3" x14ac:dyDescent="0.3">
      <c r="A7" t="s">
        <v>22</v>
      </c>
      <c r="B7" s="1">
        <v>2634660.47486</v>
      </c>
      <c r="C7" s="1">
        <v>2428567.4314299999</v>
      </c>
    </row>
    <row r="8" spans="1:3" x14ac:dyDescent="0.3">
      <c r="A8" t="s">
        <v>47</v>
      </c>
      <c r="B8" s="1">
        <v>3114035.5243899999</v>
      </c>
      <c r="C8" s="1">
        <v>2987316.3596299998</v>
      </c>
    </row>
    <row r="9" spans="1:3" x14ac:dyDescent="0.3">
      <c r="A9" t="s">
        <v>14</v>
      </c>
      <c r="B9" s="1">
        <v>904579.80517199996</v>
      </c>
      <c r="C9" s="1">
        <v>788089.87957400002</v>
      </c>
    </row>
    <row r="10" spans="1:3" x14ac:dyDescent="0.3">
      <c r="A10" t="s">
        <v>98</v>
      </c>
      <c r="B10" s="1">
        <v>37688.886518699997</v>
      </c>
      <c r="C10" s="1">
        <v>60572.7385975</v>
      </c>
    </row>
    <row r="11" spans="1:3" x14ac:dyDescent="0.3">
      <c r="A11" t="s">
        <v>50</v>
      </c>
      <c r="B11" s="1">
        <v>14361578.618000001</v>
      </c>
      <c r="C11" s="1">
        <v>13678066.1062</v>
      </c>
    </row>
    <row r="12" spans="1:3" x14ac:dyDescent="0.3">
      <c r="A12" t="s">
        <v>48</v>
      </c>
      <c r="B12" s="1">
        <v>463174.64580400003</v>
      </c>
      <c r="C12" s="1">
        <v>442424.78860700002</v>
      </c>
    </row>
    <row r="13" spans="1:3" x14ac:dyDescent="0.3">
      <c r="A13" t="s">
        <v>95</v>
      </c>
      <c r="B13" s="1">
        <v>2419394.9422399998</v>
      </c>
      <c r="C13" s="1">
        <v>1980281.55403</v>
      </c>
    </row>
    <row r="14" spans="1:3" x14ac:dyDescent="0.3">
      <c r="A14" t="s">
        <v>102</v>
      </c>
      <c r="B14" s="1">
        <v>2235901.28939</v>
      </c>
      <c r="C14" s="1">
        <v>1948066.88589</v>
      </c>
    </row>
    <row r="15" spans="1:3" x14ac:dyDescent="0.3">
      <c r="A15" t="s">
        <v>94</v>
      </c>
      <c r="B15" s="1">
        <v>531727.43748399999</v>
      </c>
      <c r="C15" s="1">
        <v>439498.490788</v>
      </c>
    </row>
    <row r="16" spans="1:3" x14ac:dyDescent="0.3">
      <c r="A16" t="s">
        <v>93</v>
      </c>
      <c r="B16" s="1">
        <v>3477099.5272400002</v>
      </c>
      <c r="C16" s="1">
        <v>2874686.5610699998</v>
      </c>
    </row>
    <row r="17" spans="1:3" x14ac:dyDescent="0.3">
      <c r="A17" t="s">
        <v>101</v>
      </c>
      <c r="B17" s="1">
        <v>1573814.8856899999</v>
      </c>
      <c r="C17" s="1">
        <v>1354096.7392299999</v>
      </c>
    </row>
    <row r="18" spans="1:3" x14ac:dyDescent="0.3">
      <c r="A18" t="s">
        <v>92</v>
      </c>
      <c r="B18" s="1">
        <v>638034.47490999999</v>
      </c>
      <c r="C18" s="1">
        <v>532781.03999399999</v>
      </c>
    </row>
    <row r="19" spans="1:3" x14ac:dyDescent="0.3">
      <c r="A19" t="s">
        <v>86</v>
      </c>
      <c r="B19" s="1">
        <v>14587229.980699999</v>
      </c>
      <c r="C19" s="1">
        <v>11159806.593699999</v>
      </c>
    </row>
    <row r="20" spans="1:3" x14ac:dyDescent="0.3">
      <c r="A20" t="s">
        <v>51</v>
      </c>
      <c r="B20" s="1">
        <v>3491873.6104000001</v>
      </c>
      <c r="C20" s="1">
        <v>3248692.54134</v>
      </c>
    </row>
    <row r="21" spans="1:3" x14ac:dyDescent="0.3">
      <c r="A21" t="s">
        <v>87</v>
      </c>
      <c r="B21" s="1">
        <v>1615161.1695000001</v>
      </c>
      <c r="C21" s="1">
        <v>2588085.18774</v>
      </c>
    </row>
    <row r="22" spans="1:3" x14ac:dyDescent="0.3">
      <c r="A22" t="s">
        <v>88</v>
      </c>
      <c r="B22" s="1">
        <v>3863287.1672</v>
      </c>
      <c r="C22" s="1">
        <v>6206116.2218899997</v>
      </c>
    </row>
    <row r="23" spans="1:3" x14ac:dyDescent="0.3">
      <c r="A23" t="s">
        <v>85</v>
      </c>
      <c r="B23" s="1">
        <v>3641805.3597800001</v>
      </c>
      <c r="C23" s="1">
        <v>5201080.13454</v>
      </c>
    </row>
    <row r="24" spans="1:3" x14ac:dyDescent="0.3">
      <c r="A24" t="s">
        <v>110</v>
      </c>
      <c r="B24" s="1">
        <v>552875.08028300002</v>
      </c>
      <c r="C24" s="1">
        <v>483902.53819400002</v>
      </c>
    </row>
    <row r="25" spans="1:3" x14ac:dyDescent="0.3">
      <c r="A25" t="s">
        <v>9</v>
      </c>
      <c r="B25" s="1">
        <v>5440446.75887</v>
      </c>
      <c r="C25" s="1">
        <v>5040105.5539100002</v>
      </c>
    </row>
    <row r="26" spans="1:3" x14ac:dyDescent="0.3">
      <c r="A26" t="s">
        <v>23</v>
      </c>
      <c r="B26" s="1">
        <v>1236206.74712</v>
      </c>
      <c r="C26" s="1">
        <v>1146694.4804799999</v>
      </c>
    </row>
    <row r="27" spans="1:3" x14ac:dyDescent="0.3">
      <c r="A27" t="s">
        <v>24</v>
      </c>
      <c r="B27" s="1">
        <v>1978491.97319</v>
      </c>
      <c r="C27" s="1">
        <v>3819562.68677</v>
      </c>
    </row>
    <row r="28" spans="1:3" x14ac:dyDescent="0.3">
      <c r="A28" t="s">
        <v>25</v>
      </c>
      <c r="B28" s="1">
        <v>1865327.99777</v>
      </c>
      <c r="C28" s="1">
        <v>1735360.3077100001</v>
      </c>
    </row>
    <row r="29" spans="1:3" x14ac:dyDescent="0.3">
      <c r="A29" t="s">
        <v>89</v>
      </c>
      <c r="B29" s="1">
        <v>8243490.5300599998</v>
      </c>
      <c r="C29" s="1">
        <v>13304743.7904</v>
      </c>
    </row>
    <row r="30" spans="1:3" x14ac:dyDescent="0.3">
      <c r="A30" t="s">
        <v>79</v>
      </c>
      <c r="B30" s="1">
        <v>11869597.1666</v>
      </c>
      <c r="C30" s="1">
        <v>9663438.1631300002</v>
      </c>
    </row>
    <row r="31" spans="1:3" x14ac:dyDescent="0.3">
      <c r="A31" t="s">
        <v>100</v>
      </c>
      <c r="B31" s="1">
        <v>9497824.4737599995</v>
      </c>
      <c r="C31" s="1">
        <v>17182368.479699999</v>
      </c>
    </row>
    <row r="32" spans="1:3" x14ac:dyDescent="0.3">
      <c r="A32" t="s">
        <v>53</v>
      </c>
      <c r="B32" s="1">
        <v>1613884.5840499999</v>
      </c>
      <c r="C32" s="1">
        <v>1504209.8626399999</v>
      </c>
    </row>
    <row r="33" spans="1:3" x14ac:dyDescent="0.3">
      <c r="A33" t="s">
        <v>90</v>
      </c>
      <c r="B33" s="1">
        <v>14362059.5196</v>
      </c>
      <c r="C33" s="1">
        <v>11272674.1866</v>
      </c>
    </row>
    <row r="34" spans="1:3" x14ac:dyDescent="0.3">
      <c r="A34" t="s">
        <v>55</v>
      </c>
      <c r="B34" s="1">
        <v>2918586.8717999998</v>
      </c>
      <c r="C34" s="1">
        <v>2712849.9842099999</v>
      </c>
    </row>
    <row r="35" spans="1:3" x14ac:dyDescent="0.3">
      <c r="A35" t="s">
        <v>17</v>
      </c>
      <c r="B35" s="1">
        <v>1883448.4721299999</v>
      </c>
      <c r="C35" s="1">
        <v>1736623.42509</v>
      </c>
    </row>
    <row r="36" spans="1:3" x14ac:dyDescent="0.3">
      <c r="A36" t="s">
        <v>15</v>
      </c>
      <c r="B36" s="1">
        <v>57386.740596800002</v>
      </c>
      <c r="C36" s="1">
        <v>50803.800871400003</v>
      </c>
    </row>
    <row r="37" spans="1:3" x14ac:dyDescent="0.3">
      <c r="A37" t="s">
        <v>72</v>
      </c>
      <c r="B37" s="1">
        <v>1091716.82186</v>
      </c>
      <c r="C37" s="1">
        <v>1765203.68539</v>
      </c>
    </row>
    <row r="38" spans="1:3" x14ac:dyDescent="0.3">
      <c r="A38" t="s">
        <v>27</v>
      </c>
      <c r="B38" s="1">
        <v>563096.43721400003</v>
      </c>
      <c r="C38" s="1">
        <v>524273.65818700002</v>
      </c>
    </row>
    <row r="39" spans="1:3" x14ac:dyDescent="0.3">
      <c r="A39" t="s">
        <v>395</v>
      </c>
      <c r="B39" s="1">
        <v>2650392.0222900002</v>
      </c>
      <c r="C39" s="1">
        <v>4851415.8007100001</v>
      </c>
    </row>
    <row r="40" spans="1:3" x14ac:dyDescent="0.3">
      <c r="A40" t="s">
        <v>91</v>
      </c>
      <c r="B40" s="1">
        <v>4540173.2645899998</v>
      </c>
      <c r="C40" s="1">
        <v>7314142.5453500003</v>
      </c>
    </row>
    <row r="41" spans="1:3" x14ac:dyDescent="0.3">
      <c r="A41" t="s">
        <v>52</v>
      </c>
      <c r="B41" s="1">
        <v>3180837.7435099999</v>
      </c>
      <c r="C41" s="1">
        <v>6234691.63124</v>
      </c>
    </row>
    <row r="42" spans="1:3" x14ac:dyDescent="0.3">
      <c r="A42" t="s">
        <v>396</v>
      </c>
      <c r="B42" s="1">
        <v>606108.142842</v>
      </c>
      <c r="C42" s="1">
        <v>716975.61926199996</v>
      </c>
    </row>
    <row r="43" spans="1:3" x14ac:dyDescent="0.3">
      <c r="A43" t="s">
        <v>99</v>
      </c>
      <c r="B43" s="1">
        <v>475420.436735</v>
      </c>
      <c r="C43" s="1">
        <v>845921.20862100006</v>
      </c>
    </row>
    <row r="44" spans="1:3" x14ac:dyDescent="0.3">
      <c r="A44" t="s">
        <v>397</v>
      </c>
      <c r="B44" s="1">
        <v>467144.02399299998</v>
      </c>
      <c r="C44" s="1">
        <v>378613.42947899998</v>
      </c>
    </row>
    <row r="45" spans="1:3" x14ac:dyDescent="0.3">
      <c r="A45" t="s">
        <v>18</v>
      </c>
      <c r="B45" s="1">
        <v>553965.38375200005</v>
      </c>
      <c r="C45" s="1">
        <v>1050892.3375599999</v>
      </c>
    </row>
    <row r="46" spans="1:3" x14ac:dyDescent="0.3">
      <c r="A46" t="s">
        <v>19</v>
      </c>
      <c r="B46" s="1">
        <v>557578.08987999998</v>
      </c>
      <c r="C46" s="1">
        <v>1050479.9144600001</v>
      </c>
    </row>
    <row r="47" spans="1:3" x14ac:dyDescent="0.3">
      <c r="A47" t="s">
        <v>122</v>
      </c>
      <c r="B47" s="1">
        <v>1217507.1551000001</v>
      </c>
      <c r="C47" s="1">
        <v>1967281.6698</v>
      </c>
    </row>
    <row r="48" spans="1:3" x14ac:dyDescent="0.3">
      <c r="A48" t="s">
        <v>8</v>
      </c>
      <c r="B48" s="1">
        <v>4562056.8307800004</v>
      </c>
      <c r="C48" s="1">
        <v>3871782.3072199998</v>
      </c>
    </row>
    <row r="49" spans="1:3" x14ac:dyDescent="0.3">
      <c r="A49" t="s">
        <v>56</v>
      </c>
      <c r="B49" s="1">
        <v>42045707.625200003</v>
      </c>
      <c r="C49" s="1">
        <v>67205685.904300004</v>
      </c>
    </row>
    <row r="50" spans="1:3" x14ac:dyDescent="0.3">
      <c r="A50" t="s">
        <v>58</v>
      </c>
      <c r="B50" s="1">
        <v>3299614.4476100001</v>
      </c>
      <c r="C50" s="1">
        <v>5213934.4378000004</v>
      </c>
    </row>
    <row r="51" spans="1:3" x14ac:dyDescent="0.3">
      <c r="A51" t="s">
        <v>59</v>
      </c>
      <c r="B51" s="1">
        <v>12624257.138699999</v>
      </c>
      <c r="C51" s="1">
        <v>19996415.809599999</v>
      </c>
    </row>
    <row r="52" spans="1:3" x14ac:dyDescent="0.3">
      <c r="A52" t="s">
        <v>57</v>
      </c>
      <c r="B52" s="1">
        <v>487082.09389399999</v>
      </c>
      <c r="C52" s="1">
        <v>769449.41644599999</v>
      </c>
    </row>
    <row r="53" spans="1:3" x14ac:dyDescent="0.3">
      <c r="A53" t="s">
        <v>398</v>
      </c>
      <c r="B53" s="1">
        <v>2103064.8347399998</v>
      </c>
      <c r="C53" s="1">
        <v>3786758.9490700001</v>
      </c>
    </row>
    <row r="54" spans="1:3" x14ac:dyDescent="0.3">
      <c r="A54" t="s">
        <v>105</v>
      </c>
      <c r="B54" s="1">
        <v>1941274.0129</v>
      </c>
      <c r="C54" s="1">
        <v>3109102.16291</v>
      </c>
    </row>
    <row r="55" spans="1:3" x14ac:dyDescent="0.3">
      <c r="A55" t="s">
        <v>123</v>
      </c>
      <c r="B55" s="1">
        <v>1047600.80048</v>
      </c>
      <c r="C55" s="1">
        <v>1708875.2680599999</v>
      </c>
    </row>
    <row r="56" spans="1:3" x14ac:dyDescent="0.3">
      <c r="A56" t="s">
        <v>124</v>
      </c>
      <c r="B56" s="1">
        <v>1137786.7570700001</v>
      </c>
      <c r="C56" s="1">
        <v>1802820.4386</v>
      </c>
    </row>
    <row r="57" spans="1:3" x14ac:dyDescent="0.3">
      <c r="A57" t="s">
        <v>399</v>
      </c>
      <c r="B57" s="1">
        <v>1575959.30467</v>
      </c>
      <c r="C57" s="1">
        <v>1398413.1308800001</v>
      </c>
    </row>
    <row r="58" spans="1:3" x14ac:dyDescent="0.3">
      <c r="A58" t="s">
        <v>125</v>
      </c>
      <c r="B58" s="1">
        <v>11146829.1943</v>
      </c>
      <c r="C58" s="1">
        <v>17646691.478</v>
      </c>
    </row>
    <row r="59" spans="1:3" x14ac:dyDescent="0.3">
      <c r="A59" t="s">
        <v>0</v>
      </c>
      <c r="B59" s="1">
        <v>1034411.1524500001</v>
      </c>
      <c r="C59" s="1">
        <v>956977.84636299999</v>
      </c>
    </row>
    <row r="60" spans="1:3" x14ac:dyDescent="0.3">
      <c r="A60" t="s">
        <v>1</v>
      </c>
      <c r="B60" s="1">
        <v>5464806.5018100003</v>
      </c>
      <c r="C60" s="1">
        <v>4431112.79758</v>
      </c>
    </row>
    <row r="61" spans="1:3" x14ac:dyDescent="0.3">
      <c r="A61" t="s">
        <v>2</v>
      </c>
      <c r="B61" s="1">
        <v>1722474.3647700001</v>
      </c>
      <c r="C61" s="1">
        <v>2451621.3613800001</v>
      </c>
    </row>
    <row r="62" spans="1:3" x14ac:dyDescent="0.3">
      <c r="A62" t="s">
        <v>400</v>
      </c>
      <c r="B62" s="1">
        <v>943416.55116399995</v>
      </c>
      <c r="C62" s="1">
        <v>928855.545071</v>
      </c>
    </row>
    <row r="63" spans="1:3" x14ac:dyDescent="0.3">
      <c r="A63" t="s">
        <v>401</v>
      </c>
      <c r="B63" s="1">
        <v>1193030.92768</v>
      </c>
      <c r="C63" s="1">
        <v>1289666.23957</v>
      </c>
    </row>
    <row r="64" spans="1:3" x14ac:dyDescent="0.3">
      <c r="A64" t="s">
        <v>62</v>
      </c>
      <c r="B64" s="1">
        <v>7658438.4703799998</v>
      </c>
      <c r="C64" s="1">
        <v>12244810.696</v>
      </c>
    </row>
    <row r="65" spans="1:3" x14ac:dyDescent="0.3">
      <c r="A65" t="s">
        <v>63</v>
      </c>
      <c r="B65" s="1">
        <v>4043248.9292199998</v>
      </c>
      <c r="C65" s="1">
        <v>6434507.3493400002</v>
      </c>
    </row>
    <row r="66" spans="1:3" x14ac:dyDescent="0.3">
      <c r="A66" t="s">
        <v>64</v>
      </c>
      <c r="B66" s="1">
        <v>1178675.8169799999</v>
      </c>
      <c r="C66" s="1">
        <v>1873101.6871499999</v>
      </c>
    </row>
    <row r="67" spans="1:3" x14ac:dyDescent="0.3">
      <c r="A67" t="s">
        <v>65</v>
      </c>
      <c r="B67" s="1">
        <v>3172688.9559499999</v>
      </c>
      <c r="C67" s="1">
        <v>5038471.3062800001</v>
      </c>
    </row>
    <row r="68" spans="1:3" x14ac:dyDescent="0.3">
      <c r="A68" t="s">
        <v>66</v>
      </c>
      <c r="B68" s="1">
        <v>767819.29620700004</v>
      </c>
      <c r="C68" s="1">
        <v>1216299.39469</v>
      </c>
    </row>
    <row r="69" spans="1:3" x14ac:dyDescent="0.3">
      <c r="A69" t="s">
        <v>107</v>
      </c>
      <c r="B69" s="1">
        <v>90733.275045600007</v>
      </c>
      <c r="C69" s="1">
        <v>158922.32609300001</v>
      </c>
    </row>
    <row r="70" spans="1:3" x14ac:dyDescent="0.3">
      <c r="A70" t="s">
        <v>81</v>
      </c>
      <c r="B70" s="1">
        <v>1943829.4547999999</v>
      </c>
      <c r="C70" s="1">
        <v>2769619.7484499998</v>
      </c>
    </row>
    <row r="71" spans="1:3" x14ac:dyDescent="0.3">
      <c r="A71" t="s">
        <v>82</v>
      </c>
      <c r="B71" s="1">
        <v>115099.010028</v>
      </c>
      <c r="C71" s="1">
        <v>165134.62725600001</v>
      </c>
    </row>
    <row r="72" spans="1:3" x14ac:dyDescent="0.3">
      <c r="A72" t="s">
        <v>83</v>
      </c>
      <c r="B72" s="1">
        <v>559767.13291199994</v>
      </c>
      <c r="C72" s="1">
        <v>804924.06258699996</v>
      </c>
    </row>
    <row r="73" spans="1:3" x14ac:dyDescent="0.3">
      <c r="A73" t="s">
        <v>84</v>
      </c>
      <c r="B73" s="1">
        <v>106935.55548700001</v>
      </c>
      <c r="C73" s="1">
        <v>152212.61562299999</v>
      </c>
    </row>
    <row r="74" spans="1:3" x14ac:dyDescent="0.3">
      <c r="A74" t="s">
        <v>119</v>
      </c>
      <c r="B74" s="1">
        <v>2047124.81</v>
      </c>
      <c r="C74" s="1">
        <v>3292335.4860399999</v>
      </c>
    </row>
    <row r="75" spans="1:3" x14ac:dyDescent="0.3">
      <c r="A75" t="s">
        <v>73</v>
      </c>
      <c r="B75" s="1">
        <v>736291.02385799994</v>
      </c>
      <c r="C75" s="1">
        <v>1184900.18453</v>
      </c>
    </row>
    <row r="76" spans="1:3" x14ac:dyDescent="0.3">
      <c r="A76" t="s">
        <v>67</v>
      </c>
      <c r="B76" s="1">
        <v>3017177.3122899998</v>
      </c>
      <c r="C76" s="1">
        <v>4987482.8684299998</v>
      </c>
    </row>
    <row r="77" spans="1:3" x14ac:dyDescent="0.3">
      <c r="A77" t="s">
        <v>68</v>
      </c>
      <c r="B77" s="1">
        <v>1179259.57384</v>
      </c>
      <c r="C77" s="1">
        <v>1945039.44998</v>
      </c>
    </row>
    <row r="78" spans="1:3" x14ac:dyDescent="0.3">
      <c r="A78" t="s">
        <v>74</v>
      </c>
      <c r="B78" s="1">
        <v>157794.882939</v>
      </c>
      <c r="C78" s="1">
        <v>266070.44745500002</v>
      </c>
    </row>
    <row r="79" spans="1:3" x14ac:dyDescent="0.3">
      <c r="A79" t="s">
        <v>76</v>
      </c>
      <c r="B79" s="1">
        <v>5995084.9473200003</v>
      </c>
      <c r="C79" s="1">
        <v>4904770.9850500003</v>
      </c>
    </row>
    <row r="80" spans="1:3" x14ac:dyDescent="0.3">
      <c r="A80" t="s">
        <v>80</v>
      </c>
      <c r="B80" s="1">
        <v>400425.92042899999</v>
      </c>
      <c r="C80" s="1">
        <v>326499.885442</v>
      </c>
    </row>
    <row r="81" spans="1:3" x14ac:dyDescent="0.3">
      <c r="A81" t="s">
        <v>77</v>
      </c>
      <c r="B81" s="1">
        <v>8084040.7208700003</v>
      </c>
      <c r="C81" s="1">
        <v>6614050.5199699998</v>
      </c>
    </row>
    <row r="82" spans="1:3" x14ac:dyDescent="0.3">
      <c r="A82" t="s">
        <v>78</v>
      </c>
      <c r="B82" s="1">
        <v>2286380.7365899999</v>
      </c>
      <c r="C82" s="1">
        <v>1875381.1436099999</v>
      </c>
    </row>
    <row r="83" spans="1:3" x14ac:dyDescent="0.3">
      <c r="A83" t="s">
        <v>60</v>
      </c>
      <c r="B83" s="1">
        <v>2967489.6268199999</v>
      </c>
      <c r="C83" s="1">
        <v>4721887.0144499997</v>
      </c>
    </row>
    <row r="84" spans="1:3" x14ac:dyDescent="0.3">
      <c r="A84" t="s">
        <v>69</v>
      </c>
      <c r="B84" s="1">
        <v>23971306.862599999</v>
      </c>
      <c r="C84" s="1">
        <v>19091594.035100002</v>
      </c>
    </row>
    <row r="85" spans="1:3" x14ac:dyDescent="0.3">
      <c r="A85" t="s">
        <v>70</v>
      </c>
      <c r="B85" s="1">
        <v>1470865.2229500001</v>
      </c>
      <c r="C85" s="1">
        <v>2445878.11265</v>
      </c>
    </row>
    <row r="86" spans="1:3" x14ac:dyDescent="0.3">
      <c r="A86" t="s">
        <v>71</v>
      </c>
      <c r="B86" s="1">
        <v>1529716.6517099999</v>
      </c>
      <c r="C86" s="1">
        <v>2538455.5882000001</v>
      </c>
    </row>
    <row r="87" spans="1:3" x14ac:dyDescent="0.3">
      <c r="A87" t="s">
        <v>75</v>
      </c>
      <c r="B87" s="1">
        <v>4852673.0801600004</v>
      </c>
      <c r="C87" s="1">
        <v>3975432.49755</v>
      </c>
    </row>
    <row r="88" spans="1:3" x14ac:dyDescent="0.3">
      <c r="A88" t="s">
        <v>120</v>
      </c>
      <c r="B88" s="1">
        <v>430090.48669200001</v>
      </c>
      <c r="C88" s="1">
        <v>692450.85441399994</v>
      </c>
    </row>
    <row r="89" spans="1:3" x14ac:dyDescent="0.3">
      <c r="A89" t="s">
        <v>29</v>
      </c>
      <c r="B89" s="1">
        <v>1083334.04804</v>
      </c>
      <c r="C89" s="1">
        <v>1018775.8246000001</v>
      </c>
    </row>
    <row r="90" spans="1:3" x14ac:dyDescent="0.3">
      <c r="A90" t="s">
        <v>30</v>
      </c>
      <c r="B90" s="1">
        <v>433500.10352100001</v>
      </c>
      <c r="C90" s="1">
        <v>845923.04380099999</v>
      </c>
    </row>
    <row r="91" spans="1:3" x14ac:dyDescent="0.3">
      <c r="A91" t="s">
        <v>40</v>
      </c>
      <c r="B91" s="1">
        <v>1636269.58323</v>
      </c>
      <c r="C91" s="1">
        <v>3168549.3295499999</v>
      </c>
    </row>
    <row r="92" spans="1:3" x14ac:dyDescent="0.3">
      <c r="A92" t="s">
        <v>32</v>
      </c>
      <c r="B92" s="1">
        <v>597307.38268799998</v>
      </c>
      <c r="C92" s="1">
        <v>563569.093903</v>
      </c>
    </row>
    <row r="93" spans="1:3" x14ac:dyDescent="0.3">
      <c r="A93" t="s">
        <v>35</v>
      </c>
      <c r="B93" s="1">
        <v>2357341.7602200001</v>
      </c>
      <c r="C93" s="1">
        <v>2175354.68566</v>
      </c>
    </row>
    <row r="94" spans="1:3" x14ac:dyDescent="0.3">
      <c r="A94" t="s">
        <v>96</v>
      </c>
      <c r="B94" s="1">
        <v>59124.841008199997</v>
      </c>
      <c r="C94" s="1">
        <v>95164.963693900005</v>
      </c>
    </row>
    <row r="95" spans="1:3" x14ac:dyDescent="0.3">
      <c r="A95" t="s">
        <v>106</v>
      </c>
      <c r="B95" s="1">
        <v>1825707.7854500001</v>
      </c>
      <c r="C95" s="1">
        <v>1628447.9717900001</v>
      </c>
    </row>
    <row r="96" spans="1:3" x14ac:dyDescent="0.3">
      <c r="A96" t="s">
        <v>31</v>
      </c>
      <c r="B96" s="1">
        <v>525374.17371600005</v>
      </c>
      <c r="C96" s="1">
        <v>494546.05901000003</v>
      </c>
    </row>
    <row r="97" spans="1:3" x14ac:dyDescent="0.3">
      <c r="A97" t="s">
        <v>33</v>
      </c>
      <c r="B97" s="1">
        <v>3212015.2104199999</v>
      </c>
      <c r="C97" s="1">
        <v>2954669.7038500002</v>
      </c>
    </row>
    <row r="98" spans="1:3" x14ac:dyDescent="0.3">
      <c r="A98" t="s">
        <v>28</v>
      </c>
      <c r="B98" s="1">
        <v>3194842.9097799999</v>
      </c>
      <c r="C98" s="1">
        <v>2977006.0715700001</v>
      </c>
    </row>
    <row r="99" spans="1:3" x14ac:dyDescent="0.3">
      <c r="A99" t="s">
        <v>34</v>
      </c>
      <c r="B99" s="1">
        <v>17762644.066199999</v>
      </c>
      <c r="C99" s="1">
        <v>16145233.034600001</v>
      </c>
    </row>
    <row r="100" spans="1:3" x14ac:dyDescent="0.3">
      <c r="A100" t="s">
        <v>26</v>
      </c>
      <c r="B100" s="1">
        <v>1184483.4025999999</v>
      </c>
      <c r="C100" s="1">
        <v>1104572.2420999999</v>
      </c>
    </row>
    <row r="101" spans="1:3" x14ac:dyDescent="0.3">
      <c r="A101" t="s">
        <v>39</v>
      </c>
      <c r="B101" s="1">
        <v>1610631.6335400001</v>
      </c>
      <c r="C101" s="1">
        <v>1489976.1445200001</v>
      </c>
    </row>
    <row r="102" spans="1:3" x14ac:dyDescent="0.3">
      <c r="A102" t="s">
        <v>41</v>
      </c>
      <c r="B102" s="1">
        <v>3595919.12115</v>
      </c>
      <c r="C102" s="1">
        <v>3319105.7887800001</v>
      </c>
    </row>
    <row r="103" spans="1:3" x14ac:dyDescent="0.3">
      <c r="A103" t="s">
        <v>43</v>
      </c>
      <c r="B103" s="1">
        <v>477931.09373099997</v>
      </c>
      <c r="C103" s="1">
        <v>925739.03722399997</v>
      </c>
    </row>
    <row r="104" spans="1:3" x14ac:dyDescent="0.3">
      <c r="A104" t="s">
        <v>36</v>
      </c>
      <c r="B104" s="1">
        <v>9710011.8961500004</v>
      </c>
      <c r="C104" s="1">
        <v>9068439.1121800002</v>
      </c>
    </row>
    <row r="105" spans="1:3" x14ac:dyDescent="0.3">
      <c r="A105" t="s">
        <v>37</v>
      </c>
      <c r="B105" s="1">
        <v>4179820.02146</v>
      </c>
      <c r="C105" s="1">
        <v>3907144.5106700002</v>
      </c>
    </row>
    <row r="106" spans="1:3" x14ac:dyDescent="0.3">
      <c r="A106" t="s">
        <v>111</v>
      </c>
      <c r="B106" s="1">
        <v>2411396.7009200002</v>
      </c>
      <c r="C106" s="1">
        <v>1966753.7508</v>
      </c>
    </row>
    <row r="107" spans="1:3" x14ac:dyDescent="0.3">
      <c r="A107" t="s">
        <v>38</v>
      </c>
      <c r="B107" s="1">
        <v>424270.798648</v>
      </c>
      <c r="C107" s="1">
        <v>818191.19187099999</v>
      </c>
    </row>
    <row r="108" spans="1:3" x14ac:dyDescent="0.3">
      <c r="A108" t="s">
        <v>42</v>
      </c>
      <c r="B108" s="1">
        <v>2090481.67527</v>
      </c>
      <c r="C108" s="1">
        <v>1946851.0520200001</v>
      </c>
    </row>
    <row r="109" spans="1:3" x14ac:dyDescent="0.3">
      <c r="A109" t="s">
        <v>117</v>
      </c>
      <c r="B109" s="1">
        <v>664669.72844600002</v>
      </c>
      <c r="C109" s="1">
        <v>1106089.9676000001</v>
      </c>
    </row>
    <row r="110" spans="1:3" x14ac:dyDescent="0.3">
      <c r="A110" t="s">
        <v>44</v>
      </c>
      <c r="B110" s="1">
        <v>6350744.3794999998</v>
      </c>
      <c r="C110" s="1">
        <v>6002162.8879000004</v>
      </c>
    </row>
    <row r="111" spans="1:3" x14ac:dyDescent="0.3">
      <c r="A111" t="s">
        <v>118</v>
      </c>
      <c r="B111" s="1">
        <v>752828.17467199999</v>
      </c>
      <c r="C111" s="1">
        <v>1225042.5524599999</v>
      </c>
    </row>
    <row r="112" spans="1:3" x14ac:dyDescent="0.3">
      <c r="A112" t="s">
        <v>3</v>
      </c>
      <c r="B112" s="1">
        <v>6153215.9329000004</v>
      </c>
      <c r="C112" s="1">
        <v>5302973.1865699999</v>
      </c>
    </row>
    <row r="113" spans="1:3" x14ac:dyDescent="0.3">
      <c r="A113" t="s">
        <v>7</v>
      </c>
      <c r="B113" s="1">
        <v>2211629.06905</v>
      </c>
      <c r="C113" s="1">
        <v>4019275.9289899999</v>
      </c>
    </row>
    <row r="114" spans="1:3" x14ac:dyDescent="0.3">
      <c r="A114" t="s">
        <v>6</v>
      </c>
      <c r="B114" s="1">
        <v>491909.39867999998</v>
      </c>
      <c r="C114" s="1">
        <v>898741.65917600004</v>
      </c>
    </row>
    <row r="115" spans="1:3" x14ac:dyDescent="0.3">
      <c r="A115" t="s">
        <v>10</v>
      </c>
      <c r="B115" s="1">
        <v>1558191.43772</v>
      </c>
      <c r="C115" s="1">
        <v>2841521.2461899999</v>
      </c>
    </row>
    <row r="116" spans="1:3" x14ac:dyDescent="0.3">
      <c r="A116" t="s">
        <v>12</v>
      </c>
      <c r="B116" s="1">
        <v>5106294.8303300003</v>
      </c>
      <c r="C116" s="1">
        <v>4500926.7100299997</v>
      </c>
    </row>
    <row r="117" spans="1:3" x14ac:dyDescent="0.3">
      <c r="A117" t="s">
        <v>49</v>
      </c>
      <c r="B117" s="1">
        <v>1090909.4815100001</v>
      </c>
      <c r="C117" s="1">
        <v>1046111.86783</v>
      </c>
    </row>
    <row r="118" spans="1:3" x14ac:dyDescent="0.3">
      <c r="A118" t="s">
        <v>109</v>
      </c>
      <c r="B118" s="1">
        <v>818422.334194</v>
      </c>
      <c r="C118" s="1">
        <v>1518184.79296</v>
      </c>
    </row>
    <row r="119" spans="1:3" x14ac:dyDescent="0.3">
      <c r="A119" t="s">
        <v>54</v>
      </c>
      <c r="B119" s="1">
        <v>508881.08861099998</v>
      </c>
      <c r="C119" s="1">
        <v>476503.96781300002</v>
      </c>
    </row>
    <row r="120" spans="1:3" x14ac:dyDescent="0.3">
      <c r="A120" t="s">
        <v>16</v>
      </c>
      <c r="B120" s="1">
        <v>7911083.5276899999</v>
      </c>
      <c r="C120" s="1">
        <v>14573299.013</v>
      </c>
    </row>
    <row r="121" spans="1:3" x14ac:dyDescent="0.3">
      <c r="A121" t="s">
        <v>108</v>
      </c>
      <c r="B121" s="1">
        <v>12989672.594699999</v>
      </c>
      <c r="C121" s="1">
        <v>10906300.406400001</v>
      </c>
    </row>
    <row r="122" spans="1:3" x14ac:dyDescent="0.3">
      <c r="A122" t="s">
        <v>402</v>
      </c>
      <c r="B122" s="1">
        <v>2574312.3330100002</v>
      </c>
      <c r="C122" s="1">
        <v>4621193.5285299998</v>
      </c>
    </row>
    <row r="123" spans="1:3" x14ac:dyDescent="0.3">
      <c r="A123" t="s">
        <v>5</v>
      </c>
      <c r="B123" s="1">
        <v>1253907.0474700001</v>
      </c>
      <c r="C123" s="1">
        <v>2286464.71367</v>
      </c>
    </row>
    <row r="124" spans="1:3" x14ac:dyDescent="0.3">
      <c r="A124" t="s">
        <v>45</v>
      </c>
      <c r="B124" s="1">
        <v>4054676.65032</v>
      </c>
      <c r="C124" s="1">
        <v>3827067.7403500001</v>
      </c>
    </row>
    <row r="125" spans="1:3" x14ac:dyDescent="0.3">
      <c r="A125" t="s">
        <v>46</v>
      </c>
      <c r="B125" s="1">
        <v>2207759.5731799998</v>
      </c>
      <c r="C125" s="1">
        <v>2085278.3483899999</v>
      </c>
    </row>
    <row r="126" spans="1:3" x14ac:dyDescent="0.3">
      <c r="A126" t="s">
        <v>103</v>
      </c>
      <c r="B126" s="1">
        <v>1201739.79107</v>
      </c>
      <c r="C126" s="1">
        <v>1913248.96254</v>
      </c>
    </row>
    <row r="127" spans="1:3" x14ac:dyDescent="0.3">
      <c r="A127" t="s">
        <v>104</v>
      </c>
      <c r="B127" s="1">
        <v>1686927.3917</v>
      </c>
      <c r="C127" s="1">
        <v>2689572.49131</v>
      </c>
    </row>
    <row r="128" spans="1:3" x14ac:dyDescent="0.3">
      <c r="A128" t="s">
        <v>97</v>
      </c>
      <c r="B128" s="1">
        <v>1572149.4070900001</v>
      </c>
      <c r="C128" s="1">
        <v>2544906.3234799998</v>
      </c>
    </row>
    <row r="129" spans="1:3" x14ac:dyDescent="0.3">
      <c r="A129" t="s">
        <v>403</v>
      </c>
      <c r="B129" s="1">
        <v>2188761.4024100001</v>
      </c>
      <c r="C129" s="1">
        <v>1953981.9532600001</v>
      </c>
    </row>
    <row r="130" spans="1:3" x14ac:dyDescent="0.3">
      <c r="A130" t="s">
        <v>112</v>
      </c>
      <c r="B130" s="1">
        <v>2106984.1159600001</v>
      </c>
      <c r="C130" s="1">
        <v>3483561.6252199998</v>
      </c>
    </row>
    <row r="131" spans="1:3" x14ac:dyDescent="0.3">
      <c r="A131" t="s">
        <v>13</v>
      </c>
      <c r="B131" s="1">
        <v>92471.086106600007</v>
      </c>
      <c r="C131" s="1">
        <v>81434.238662799995</v>
      </c>
    </row>
    <row r="132" spans="1:3" x14ac:dyDescent="0.3">
      <c r="A132" t="s">
        <v>113</v>
      </c>
      <c r="B132" s="1">
        <v>309411.47188700002</v>
      </c>
      <c r="C132" s="1">
        <v>510219.97538100003</v>
      </c>
    </row>
    <row r="133" spans="1:3" x14ac:dyDescent="0.3">
      <c r="A133" t="s">
        <v>11</v>
      </c>
      <c r="B133" s="1">
        <v>946033.72480299999</v>
      </c>
      <c r="C133" s="1">
        <v>1758665.82342</v>
      </c>
    </row>
    <row r="134" spans="1:3" x14ac:dyDescent="0.3">
      <c r="A134" t="s">
        <v>114</v>
      </c>
      <c r="B134" s="1">
        <v>3821881.8797599999</v>
      </c>
      <c r="C134" s="1">
        <v>6322892.9880499998</v>
      </c>
    </row>
    <row r="135" spans="1:3" x14ac:dyDescent="0.3">
      <c r="A135" t="s">
        <v>4</v>
      </c>
      <c r="B135" s="1">
        <v>5214121.7334500002</v>
      </c>
      <c r="C135" s="1">
        <v>4486497.0248299995</v>
      </c>
    </row>
    <row r="136" spans="1:3" x14ac:dyDescent="0.3">
      <c r="A136" t="s">
        <v>126</v>
      </c>
      <c r="B136" s="1">
        <v>75154531.967199996</v>
      </c>
      <c r="C136" s="1">
        <v>69741511.724600002</v>
      </c>
    </row>
    <row r="137" spans="1:3" x14ac:dyDescent="0.3">
      <c r="A137" t="s">
        <v>127</v>
      </c>
      <c r="B137" s="1">
        <v>1768591.0376899999</v>
      </c>
      <c r="C137" s="1">
        <v>3496736.6427799999</v>
      </c>
    </row>
    <row r="138" spans="1:3" x14ac:dyDescent="0.3">
      <c r="A138" t="s">
        <v>128</v>
      </c>
      <c r="B138" s="1">
        <v>1064605.8375299999</v>
      </c>
      <c r="C138" s="1">
        <v>2053337.96997</v>
      </c>
    </row>
    <row r="139" spans="1:3" x14ac:dyDescent="0.3">
      <c r="A139" t="s">
        <v>129</v>
      </c>
      <c r="B139" s="1">
        <v>6945960.9669899996</v>
      </c>
      <c r="C139" s="1">
        <v>13172871.7852</v>
      </c>
    </row>
    <row r="140" spans="1:3" x14ac:dyDescent="0.3">
      <c r="A140" t="s">
        <v>130</v>
      </c>
      <c r="B140" s="1">
        <v>825171.73238299997</v>
      </c>
      <c r="C140" s="1">
        <v>1498191.64111</v>
      </c>
    </row>
    <row r="141" spans="1:3" x14ac:dyDescent="0.3">
      <c r="A141" t="s">
        <v>131</v>
      </c>
      <c r="B141" s="1">
        <v>38176236.20042</v>
      </c>
      <c r="C141" s="1">
        <v>47561637.438960001</v>
      </c>
    </row>
    <row r="142" spans="1:3" x14ac:dyDescent="0.3">
      <c r="A142" t="s">
        <v>133</v>
      </c>
      <c r="B142" s="1">
        <v>10257343.3243</v>
      </c>
      <c r="C142" s="1">
        <v>12719291.902100001</v>
      </c>
    </row>
    <row r="143" spans="1:3" x14ac:dyDescent="0.3">
      <c r="A143" t="s">
        <v>134</v>
      </c>
      <c r="B143" s="1">
        <v>731623284.96819997</v>
      </c>
      <c r="C143" s="1">
        <v>916000837.14139998</v>
      </c>
    </row>
    <row r="144" spans="1:3" x14ac:dyDescent="0.3">
      <c r="A144" t="s">
        <v>135</v>
      </c>
      <c r="B144" s="1">
        <v>1384175.0707700001</v>
      </c>
      <c r="C144" s="1">
        <v>1723990.259414</v>
      </c>
    </row>
    <row r="145" spans="1:3" x14ac:dyDescent="0.3">
      <c r="A145" t="s">
        <v>136</v>
      </c>
      <c r="B145" s="1">
        <v>5390729.9760849997</v>
      </c>
      <c r="C145" s="1">
        <v>6718295.0284289997</v>
      </c>
    </row>
    <row r="146" spans="1:3" x14ac:dyDescent="0.3">
      <c r="A146" t="s">
        <v>137</v>
      </c>
      <c r="B146" s="1">
        <v>3101483.2131920001</v>
      </c>
      <c r="C146" s="1">
        <v>3864412.7911299998</v>
      </c>
    </row>
    <row r="147" spans="1:3" x14ac:dyDescent="0.3">
      <c r="A147" t="s">
        <v>138</v>
      </c>
      <c r="B147" s="1">
        <v>4963949.3887809999</v>
      </c>
      <c r="C147" s="1">
        <v>6185341.3804259999</v>
      </c>
    </row>
    <row r="148" spans="1:3" x14ac:dyDescent="0.3">
      <c r="A148" t="s">
        <v>139</v>
      </c>
      <c r="B148" s="1">
        <v>12207742.37005</v>
      </c>
      <c r="C148" s="1">
        <v>15188745.098440001</v>
      </c>
    </row>
    <row r="149" spans="1:3" x14ac:dyDescent="0.3">
      <c r="A149" t="s">
        <v>140</v>
      </c>
      <c r="B149" s="1">
        <v>9994125.0771699995</v>
      </c>
      <c r="C149" s="1">
        <v>12448104.566749999</v>
      </c>
    </row>
    <row r="150" spans="1:3" x14ac:dyDescent="0.3">
      <c r="A150" t="s">
        <v>141</v>
      </c>
      <c r="B150" s="1">
        <v>6327278.1494760001</v>
      </c>
      <c r="C150" s="1">
        <v>7880973.7029280001</v>
      </c>
    </row>
    <row r="151" spans="1:3" x14ac:dyDescent="0.3">
      <c r="A151" t="s">
        <v>142</v>
      </c>
      <c r="B151" s="1">
        <v>9577698.5133859999</v>
      </c>
      <c r="C151" s="1">
        <v>11901120.129210001</v>
      </c>
    </row>
    <row r="152" spans="1:3" x14ac:dyDescent="0.3">
      <c r="A152" t="s">
        <v>143</v>
      </c>
      <c r="B152" s="1">
        <v>4309669.5877470002</v>
      </c>
      <c r="C152" s="1">
        <v>5375833.5374299996</v>
      </c>
    </row>
    <row r="153" spans="1:3" x14ac:dyDescent="0.3">
      <c r="A153" t="s">
        <v>144</v>
      </c>
      <c r="B153" s="1">
        <v>1431590.6467490001</v>
      </c>
      <c r="C153" s="1">
        <v>1784019.7089150001</v>
      </c>
    </row>
    <row r="154" spans="1:3" x14ac:dyDescent="0.3">
      <c r="A154" t="s">
        <v>145</v>
      </c>
      <c r="B154" s="1">
        <v>14080556.271609999</v>
      </c>
      <c r="C154" s="1">
        <v>17573357.375119999</v>
      </c>
    </row>
    <row r="155" spans="1:3" x14ac:dyDescent="0.3">
      <c r="A155" t="s">
        <v>146</v>
      </c>
      <c r="B155" s="1">
        <v>3561072.3042910001</v>
      </c>
      <c r="C155" s="1">
        <v>4438366.1840920001</v>
      </c>
    </row>
    <row r="156" spans="1:3" x14ac:dyDescent="0.3">
      <c r="A156" t="s">
        <v>147</v>
      </c>
      <c r="B156" s="1">
        <v>8600739.6698289998</v>
      </c>
      <c r="C156" s="1">
        <v>10711835.367319999</v>
      </c>
    </row>
    <row r="157" spans="1:3" x14ac:dyDescent="0.3">
      <c r="A157" t="s">
        <v>148</v>
      </c>
      <c r="B157" s="1">
        <v>1979619.5175010001</v>
      </c>
      <c r="C157" s="1">
        <v>2469388.2134210002</v>
      </c>
    </row>
    <row r="158" spans="1:3" x14ac:dyDescent="0.3">
      <c r="A158" t="s">
        <v>149</v>
      </c>
      <c r="B158" s="1">
        <v>142227325.08239999</v>
      </c>
      <c r="C158" s="1">
        <v>177920100.13890001</v>
      </c>
    </row>
    <row r="159" spans="1:3" x14ac:dyDescent="0.3">
      <c r="A159" t="s">
        <v>150</v>
      </c>
      <c r="B159" s="1">
        <v>6019484.9424900003</v>
      </c>
      <c r="C159" s="1">
        <v>7509543.8809460001</v>
      </c>
    </row>
    <row r="160" spans="1:3" x14ac:dyDescent="0.3">
      <c r="A160" t="s">
        <v>151</v>
      </c>
      <c r="B160" s="1">
        <v>12914904.57746</v>
      </c>
      <c r="C160" s="1">
        <v>16997699.946850002</v>
      </c>
    </row>
    <row r="161" spans="1:3" x14ac:dyDescent="0.3">
      <c r="A161" t="s">
        <v>152</v>
      </c>
      <c r="B161" s="1">
        <v>14836912.67472</v>
      </c>
      <c r="C161" s="1">
        <v>18825887.359680001</v>
      </c>
    </row>
    <row r="162" spans="1:3" x14ac:dyDescent="0.3">
      <c r="A162" t="s">
        <v>153</v>
      </c>
      <c r="B162" s="1">
        <v>744909.91325410001</v>
      </c>
      <c r="C162" s="1">
        <v>925953.54807280004</v>
      </c>
    </row>
    <row r="163" spans="1:3" x14ac:dyDescent="0.3">
      <c r="A163" t="s">
        <v>154</v>
      </c>
      <c r="B163" s="1">
        <v>2411561.4234059998</v>
      </c>
      <c r="C163" s="1">
        <v>3003642.376834</v>
      </c>
    </row>
    <row r="164" spans="1:3" x14ac:dyDescent="0.3">
      <c r="A164" t="s">
        <v>155</v>
      </c>
      <c r="B164" s="1">
        <v>822726.73358170001</v>
      </c>
      <c r="C164" s="1">
        <v>1169077.9643570001</v>
      </c>
    </row>
    <row r="165" spans="1:3" x14ac:dyDescent="0.3">
      <c r="A165" t="s">
        <v>156</v>
      </c>
      <c r="B165" s="1">
        <v>1093498.661966</v>
      </c>
      <c r="C165" s="1">
        <v>1725352.2623459999</v>
      </c>
    </row>
    <row r="166" spans="1:3" x14ac:dyDescent="0.3">
      <c r="A166" t="s">
        <v>157</v>
      </c>
      <c r="B166" s="1">
        <v>450422.61344749999</v>
      </c>
      <c r="C166" s="1">
        <v>667663.22949629999</v>
      </c>
    </row>
    <row r="167" spans="1:3" x14ac:dyDescent="0.3">
      <c r="A167" t="s">
        <v>158</v>
      </c>
      <c r="B167" s="1">
        <v>1472155.3317499999</v>
      </c>
      <c r="C167" s="1">
        <v>1268357.3299149999</v>
      </c>
    </row>
    <row r="168" spans="1:3" x14ac:dyDescent="0.3">
      <c r="A168" t="s">
        <v>159</v>
      </c>
      <c r="B168" s="1">
        <v>2224148.9559470001</v>
      </c>
      <c r="C168" s="1">
        <v>2764172.388601</v>
      </c>
    </row>
    <row r="169" spans="1:3" x14ac:dyDescent="0.3">
      <c r="A169" t="s">
        <v>160</v>
      </c>
      <c r="B169" s="1">
        <v>757245.82574260002</v>
      </c>
      <c r="C169" s="1">
        <v>1069476.7367070001</v>
      </c>
    </row>
    <row r="170" spans="1:3" x14ac:dyDescent="0.3">
      <c r="A170" t="s">
        <v>161</v>
      </c>
      <c r="B170" s="1">
        <v>4871284.1941419998</v>
      </c>
      <c r="C170" s="1">
        <v>6512023.716</v>
      </c>
    </row>
    <row r="171" spans="1:3" x14ac:dyDescent="0.3">
      <c r="A171" t="s">
        <v>162</v>
      </c>
      <c r="B171" s="1">
        <v>517631.81598100002</v>
      </c>
      <c r="C171" s="1">
        <v>627528.76537569996</v>
      </c>
    </row>
    <row r="172" spans="1:3" x14ac:dyDescent="0.3">
      <c r="A172" t="s">
        <v>163</v>
      </c>
      <c r="B172" s="1">
        <v>2445095.5205649999</v>
      </c>
      <c r="C172" s="1">
        <v>2919555.8232399998</v>
      </c>
    </row>
    <row r="173" spans="1:3" x14ac:dyDescent="0.3">
      <c r="A173" t="s">
        <v>164</v>
      </c>
      <c r="B173" s="1">
        <v>25380989.94252</v>
      </c>
      <c r="C173" s="1">
        <v>28589521.376329999</v>
      </c>
    </row>
    <row r="174" spans="1:3" x14ac:dyDescent="0.3">
      <c r="A174" t="s">
        <v>165</v>
      </c>
      <c r="B174" s="1">
        <v>1052647.986857</v>
      </c>
      <c r="C174" s="1">
        <v>1310347.5492209999</v>
      </c>
    </row>
    <row r="175" spans="1:3" x14ac:dyDescent="0.3">
      <c r="A175" t="s">
        <v>166</v>
      </c>
      <c r="B175" s="1">
        <v>2504626.0664440002</v>
      </c>
      <c r="C175" s="1">
        <v>2905672.1287190001</v>
      </c>
    </row>
    <row r="176" spans="1:3" x14ac:dyDescent="0.3">
      <c r="A176" t="s">
        <v>167</v>
      </c>
      <c r="B176" s="1">
        <v>5909756.4841099996</v>
      </c>
      <c r="C176" s="1">
        <v>7829940.1558750002</v>
      </c>
    </row>
    <row r="177" spans="1:3" x14ac:dyDescent="0.3">
      <c r="A177" t="s">
        <v>168</v>
      </c>
      <c r="B177" s="1">
        <v>2000220.283023</v>
      </c>
      <c r="C177" s="1">
        <v>2626292.523333</v>
      </c>
    </row>
    <row r="178" spans="1:3" x14ac:dyDescent="0.3">
      <c r="A178" t="s">
        <v>132</v>
      </c>
      <c r="B178" s="1">
        <v>1386495.8221160001</v>
      </c>
      <c r="C178" s="1">
        <v>1720576.7643309999</v>
      </c>
    </row>
    <row r="179" spans="1:3" x14ac:dyDescent="0.3">
      <c r="A179" t="s">
        <v>169</v>
      </c>
      <c r="B179" s="1">
        <v>4921986.9241140001</v>
      </c>
      <c r="C179" s="1">
        <v>6133061.4092979999</v>
      </c>
    </row>
    <row r="180" spans="1:3" x14ac:dyDescent="0.3">
      <c r="A180" t="s">
        <v>170</v>
      </c>
      <c r="B180" s="1">
        <v>5263726.8950089999</v>
      </c>
      <c r="C180" s="1">
        <v>6551378.581545</v>
      </c>
    </row>
    <row r="181" spans="1:3" x14ac:dyDescent="0.3">
      <c r="A181" t="s">
        <v>171</v>
      </c>
      <c r="B181" s="1">
        <v>1718615.9941809999</v>
      </c>
      <c r="C181" s="1">
        <v>2180291.5845929999</v>
      </c>
    </row>
    <row r="182" spans="1:3" x14ac:dyDescent="0.3">
      <c r="A182" t="s">
        <v>172</v>
      </c>
      <c r="B182" s="1">
        <v>894427.89635329996</v>
      </c>
      <c r="C182" s="1">
        <v>1096868.5309369999</v>
      </c>
    </row>
    <row r="183" spans="1:3" x14ac:dyDescent="0.3">
      <c r="A183" t="s">
        <v>192</v>
      </c>
      <c r="B183" s="1">
        <v>110093572.3818</v>
      </c>
      <c r="C183" s="1">
        <v>153358076.009</v>
      </c>
    </row>
    <row r="184" spans="1:3" x14ac:dyDescent="0.3">
      <c r="A184" t="s">
        <v>193</v>
      </c>
      <c r="B184" s="1">
        <v>29689840.42348</v>
      </c>
      <c r="C184" s="1">
        <v>19882921.515409999</v>
      </c>
    </row>
    <row r="185" spans="1:3" x14ac:dyDescent="0.3">
      <c r="A185" t="s">
        <v>194</v>
      </c>
      <c r="B185" s="1">
        <v>12765749.464260001</v>
      </c>
      <c r="C185" s="1">
        <v>17728761.194049999</v>
      </c>
    </row>
    <row r="186" spans="1:3" x14ac:dyDescent="0.3">
      <c r="A186" t="s">
        <v>173</v>
      </c>
      <c r="B186" s="1">
        <v>16549911.721659999</v>
      </c>
      <c r="C186" s="1">
        <v>22979617.935090002</v>
      </c>
    </row>
    <row r="187" spans="1:3" x14ac:dyDescent="0.3">
      <c r="A187" t="s">
        <v>190</v>
      </c>
      <c r="B187" s="1">
        <v>29658684.82674</v>
      </c>
      <c r="C187" s="1">
        <v>19848546.686760001</v>
      </c>
    </row>
    <row r="188" spans="1:3" x14ac:dyDescent="0.3">
      <c r="A188" t="s">
        <v>186</v>
      </c>
      <c r="B188" s="1">
        <v>445649013.26380002</v>
      </c>
      <c r="C188" s="1">
        <v>624330671.78209996</v>
      </c>
    </row>
    <row r="189" spans="1:3" x14ac:dyDescent="0.3">
      <c r="A189" t="s">
        <v>187</v>
      </c>
      <c r="B189" s="1">
        <v>241592002.4287</v>
      </c>
      <c r="C189" s="1">
        <v>159675460.62439999</v>
      </c>
    </row>
    <row r="190" spans="1:3" x14ac:dyDescent="0.3">
      <c r="A190" t="s">
        <v>174</v>
      </c>
      <c r="B190" s="1">
        <v>63583090.109209999</v>
      </c>
      <c r="C190" s="1">
        <v>42042468.60413</v>
      </c>
    </row>
    <row r="191" spans="1:3" x14ac:dyDescent="0.3">
      <c r="A191" t="s">
        <v>191</v>
      </c>
      <c r="B191" s="1">
        <v>17061872.817529999</v>
      </c>
      <c r="C191" s="1">
        <v>23333413.7533</v>
      </c>
    </row>
    <row r="192" spans="1:3" x14ac:dyDescent="0.3">
      <c r="A192" t="s">
        <v>175</v>
      </c>
      <c r="B192" s="1">
        <v>51089916.098760001</v>
      </c>
      <c r="C192" s="1">
        <v>33876935.689929999</v>
      </c>
    </row>
    <row r="193" spans="1:3" x14ac:dyDescent="0.3">
      <c r="A193" t="s">
        <v>196</v>
      </c>
      <c r="B193" s="1">
        <v>261838293.98879999</v>
      </c>
      <c r="C193" s="1">
        <v>359162960.46219999</v>
      </c>
    </row>
    <row r="194" spans="1:3" x14ac:dyDescent="0.3">
      <c r="A194" t="s">
        <v>189</v>
      </c>
      <c r="B194" s="1">
        <v>50216519.67661</v>
      </c>
      <c r="C194" s="1">
        <v>68451080.086490005</v>
      </c>
    </row>
    <row r="195" spans="1:3" x14ac:dyDescent="0.3">
      <c r="A195" t="s">
        <v>195</v>
      </c>
      <c r="B195" s="1">
        <v>33641791.937480003</v>
      </c>
      <c r="C195" s="1">
        <v>45635837.082610004</v>
      </c>
    </row>
    <row r="196" spans="1:3" x14ac:dyDescent="0.3">
      <c r="A196" t="s">
        <v>197</v>
      </c>
      <c r="B196" s="1">
        <v>114888736.7428</v>
      </c>
      <c r="C196" s="1">
        <v>78630827.579889998</v>
      </c>
    </row>
    <row r="197" spans="1:3" x14ac:dyDescent="0.3">
      <c r="A197" t="s">
        <v>198</v>
      </c>
      <c r="B197" s="1">
        <v>280997452.30779999</v>
      </c>
      <c r="C197" s="1">
        <v>190001994.4059</v>
      </c>
    </row>
    <row r="198" spans="1:3" x14ac:dyDescent="0.3">
      <c r="A198" t="s">
        <v>200</v>
      </c>
      <c r="B198" s="1">
        <v>33763344.725029998</v>
      </c>
      <c r="C198" s="1">
        <v>22824143.418570001</v>
      </c>
    </row>
    <row r="199" spans="1:3" x14ac:dyDescent="0.3">
      <c r="A199" t="s">
        <v>199</v>
      </c>
      <c r="B199" s="1">
        <v>64160452.359439999</v>
      </c>
      <c r="C199" s="1">
        <v>43303956.483439997</v>
      </c>
    </row>
    <row r="200" spans="1:3" x14ac:dyDescent="0.3">
      <c r="A200" t="s">
        <v>201</v>
      </c>
      <c r="B200" s="1">
        <v>410496066.47409999</v>
      </c>
      <c r="C200" s="1">
        <v>582599873.68139994</v>
      </c>
    </row>
    <row r="201" spans="1:3" x14ac:dyDescent="0.3">
      <c r="A201" t="s">
        <v>202</v>
      </c>
      <c r="B201" s="1">
        <v>112714611.24429999</v>
      </c>
      <c r="C201" s="1">
        <v>158472008.08250001</v>
      </c>
    </row>
    <row r="202" spans="1:3" x14ac:dyDescent="0.3">
      <c r="A202" t="s">
        <v>188</v>
      </c>
      <c r="B202" s="1">
        <v>247163091.66710001</v>
      </c>
      <c r="C202" s="1">
        <v>349086969.76270002</v>
      </c>
    </row>
    <row r="203" spans="1:3" x14ac:dyDescent="0.3">
      <c r="A203" t="s">
        <v>176</v>
      </c>
      <c r="B203" s="1">
        <v>230725151.60929999</v>
      </c>
      <c r="C203" s="1">
        <v>308328549.85820001</v>
      </c>
    </row>
    <row r="204" spans="1:3" x14ac:dyDescent="0.3">
      <c r="A204" t="s">
        <v>180</v>
      </c>
      <c r="B204" s="1">
        <v>454240687.8197</v>
      </c>
      <c r="C204" s="1">
        <v>612361570.99960005</v>
      </c>
    </row>
    <row r="205" spans="1:3" x14ac:dyDescent="0.3">
      <c r="A205" t="s">
        <v>179</v>
      </c>
      <c r="B205" s="1">
        <v>67026695.320710003</v>
      </c>
      <c r="C205" s="1">
        <v>89829038.639090002</v>
      </c>
    </row>
    <row r="206" spans="1:3" x14ac:dyDescent="0.3">
      <c r="A206" t="s">
        <v>177</v>
      </c>
      <c r="B206" s="1">
        <v>156968249.20339999</v>
      </c>
      <c r="C206" s="1">
        <v>210591090.51350001</v>
      </c>
    </row>
    <row r="207" spans="1:3" x14ac:dyDescent="0.3">
      <c r="A207" t="s">
        <v>178</v>
      </c>
      <c r="B207" s="1">
        <v>16570450.112159999</v>
      </c>
      <c r="C207" s="1">
        <v>22178491.306510001</v>
      </c>
    </row>
    <row r="208" spans="1:3" x14ac:dyDescent="0.3">
      <c r="A208" t="s">
        <v>182</v>
      </c>
      <c r="B208" s="1">
        <v>13204649.144230001</v>
      </c>
      <c r="C208" s="1">
        <v>17602202.841990001</v>
      </c>
    </row>
    <row r="209" spans="1:3" x14ac:dyDescent="0.3">
      <c r="A209" t="s">
        <v>183</v>
      </c>
      <c r="B209" s="1">
        <v>13235111.604259999</v>
      </c>
      <c r="C209" s="1">
        <v>17602842.723609999</v>
      </c>
    </row>
    <row r="210" spans="1:3" x14ac:dyDescent="0.3">
      <c r="A210" t="s">
        <v>185</v>
      </c>
      <c r="B210" s="1">
        <v>48100570.581409998</v>
      </c>
      <c r="C210" s="1">
        <v>63833281.575259998</v>
      </c>
    </row>
    <row r="211" spans="1:3" x14ac:dyDescent="0.3">
      <c r="A211" t="s">
        <v>184</v>
      </c>
      <c r="B211" s="1">
        <v>30753927.25037</v>
      </c>
      <c r="C211" s="1">
        <v>40879391.692340001</v>
      </c>
    </row>
    <row r="212" spans="1:3" x14ac:dyDescent="0.3">
      <c r="A212" t="s">
        <v>181</v>
      </c>
      <c r="B212" s="1">
        <v>73045565.088339999</v>
      </c>
      <c r="C212" s="1">
        <v>97803938.420399994</v>
      </c>
    </row>
    <row r="213" spans="1:3" x14ac:dyDescent="0.3">
      <c r="A213" t="s">
        <v>211</v>
      </c>
      <c r="B213" s="1">
        <v>7302552.0879800003</v>
      </c>
      <c r="C213" s="1">
        <v>11125039.0153</v>
      </c>
    </row>
    <row r="214" spans="1:3" x14ac:dyDescent="0.3">
      <c r="A214" t="s">
        <v>212</v>
      </c>
      <c r="B214" s="1">
        <v>8521714.3142900001</v>
      </c>
      <c r="C214" s="1">
        <v>7467917.7964000003</v>
      </c>
    </row>
    <row r="215" spans="1:3" x14ac:dyDescent="0.3">
      <c r="A215" t="s">
        <v>210</v>
      </c>
      <c r="B215" s="1">
        <v>1123683.14066</v>
      </c>
      <c r="C215" s="1">
        <v>1810946.09843</v>
      </c>
    </row>
    <row r="216" spans="1:3" x14ac:dyDescent="0.3">
      <c r="A216" t="s">
        <v>213</v>
      </c>
      <c r="B216" s="1">
        <v>278271.90019999997</v>
      </c>
      <c r="C216" s="1">
        <v>476590.80282099999</v>
      </c>
    </row>
    <row r="217" spans="1:3" x14ac:dyDescent="0.3">
      <c r="A217" t="s">
        <v>214</v>
      </c>
      <c r="B217" s="1">
        <v>83559.719714000006</v>
      </c>
      <c r="C217" s="1">
        <v>163228.58694499999</v>
      </c>
    </row>
    <row r="218" spans="1:3" x14ac:dyDescent="0.3">
      <c r="A218" t="s">
        <v>215</v>
      </c>
      <c r="B218" s="1">
        <v>576096.49468700006</v>
      </c>
      <c r="C218" s="1">
        <v>884342.08226299996</v>
      </c>
    </row>
    <row r="219" spans="1:3" x14ac:dyDescent="0.3">
      <c r="A219" t="s">
        <v>216</v>
      </c>
      <c r="B219" s="1">
        <v>12889769.254000001</v>
      </c>
      <c r="C219" s="1">
        <v>12479647.8772</v>
      </c>
    </row>
    <row r="220" spans="1:3" x14ac:dyDescent="0.3">
      <c r="A220" t="s">
        <v>217</v>
      </c>
      <c r="B220" s="1">
        <v>163122.56117199999</v>
      </c>
      <c r="C220" s="1">
        <v>327252.98434299999</v>
      </c>
    </row>
    <row r="221" spans="1:3" x14ac:dyDescent="0.3">
      <c r="A221" t="s">
        <v>218</v>
      </c>
      <c r="B221" s="1">
        <v>64155850.539099999</v>
      </c>
      <c r="C221" s="1">
        <v>57273847.860299997</v>
      </c>
    </row>
    <row r="222" spans="1:3" x14ac:dyDescent="0.3">
      <c r="A222" t="s">
        <v>219</v>
      </c>
      <c r="B222" s="1">
        <v>570937.39081300003</v>
      </c>
      <c r="C222" s="1">
        <v>553288.17330300005</v>
      </c>
    </row>
    <row r="223" spans="1:3" x14ac:dyDescent="0.3">
      <c r="A223" t="s">
        <v>220</v>
      </c>
      <c r="B223" s="1">
        <v>1376675.2781400001</v>
      </c>
      <c r="C223" s="1">
        <v>1791819.4480900001</v>
      </c>
    </row>
    <row r="224" spans="1:3" x14ac:dyDescent="0.3">
      <c r="A224" t="s">
        <v>221</v>
      </c>
      <c r="B224" s="1">
        <v>817145.54908799997</v>
      </c>
      <c r="C224" s="1">
        <v>1107593.55648</v>
      </c>
    </row>
    <row r="225" spans="1:3" x14ac:dyDescent="0.3">
      <c r="A225" t="s">
        <v>222</v>
      </c>
      <c r="B225" s="1">
        <v>666317.68648599996</v>
      </c>
      <c r="C225" s="1">
        <v>1133385.76306</v>
      </c>
    </row>
    <row r="226" spans="1:3" x14ac:dyDescent="0.3">
      <c r="A226" t="s">
        <v>223</v>
      </c>
      <c r="B226" s="1">
        <v>4129340.6074199998</v>
      </c>
      <c r="C226" s="1">
        <v>3695698.5479700002</v>
      </c>
    </row>
    <row r="227" spans="1:3" x14ac:dyDescent="0.3">
      <c r="A227" t="s">
        <v>224</v>
      </c>
      <c r="B227" s="1">
        <v>1588045.39427</v>
      </c>
      <c r="C227" s="1">
        <v>2912419.9246499999</v>
      </c>
    </row>
    <row r="228" spans="1:3" x14ac:dyDescent="0.3">
      <c r="A228" t="s">
        <v>225</v>
      </c>
      <c r="B228" s="1">
        <v>124948.860029</v>
      </c>
      <c r="C228" s="1">
        <v>213267.70016099999</v>
      </c>
    </row>
    <row r="229" spans="1:3" x14ac:dyDescent="0.3">
      <c r="A229" t="s">
        <v>226</v>
      </c>
      <c r="B229" s="1">
        <v>186515.717351</v>
      </c>
      <c r="C229" s="1">
        <v>362720.03911200003</v>
      </c>
    </row>
    <row r="230" spans="1:3" x14ac:dyDescent="0.3">
      <c r="A230" t="s">
        <v>203</v>
      </c>
      <c r="B230" s="1">
        <v>930939.44459700002</v>
      </c>
      <c r="C230" s="1">
        <v>1191441.675818</v>
      </c>
    </row>
    <row r="231" spans="1:3" x14ac:dyDescent="0.3">
      <c r="A231" t="s">
        <v>204</v>
      </c>
      <c r="B231" s="1">
        <v>28472979.695999999</v>
      </c>
      <c r="C231" s="1">
        <v>36562569.676090002</v>
      </c>
    </row>
    <row r="232" spans="1:3" x14ac:dyDescent="0.3">
      <c r="A232" t="s">
        <v>205</v>
      </c>
      <c r="B232" s="1">
        <v>5490491.9029099997</v>
      </c>
      <c r="C232" s="1">
        <v>3378644.3436580002</v>
      </c>
    </row>
    <row r="233" spans="1:3" x14ac:dyDescent="0.3">
      <c r="A233" t="s">
        <v>206</v>
      </c>
      <c r="B233" s="1">
        <v>2155093.6789199999</v>
      </c>
      <c r="C233" s="1">
        <v>2772098.7531559998</v>
      </c>
    </row>
    <row r="234" spans="1:3" x14ac:dyDescent="0.3">
      <c r="A234" t="s">
        <v>207</v>
      </c>
      <c r="B234" s="1">
        <v>1963091.31281</v>
      </c>
      <c r="C234" s="1">
        <v>1213040.9222579999</v>
      </c>
    </row>
    <row r="235" spans="1:3" x14ac:dyDescent="0.3">
      <c r="A235" t="s">
        <v>208</v>
      </c>
      <c r="B235" s="1">
        <v>19654527.314100001</v>
      </c>
      <c r="C235" s="1">
        <v>25167291.836929999</v>
      </c>
    </row>
    <row r="236" spans="1:3" x14ac:dyDescent="0.3">
      <c r="A236" t="s">
        <v>209</v>
      </c>
      <c r="B236" s="1">
        <v>89672875.700800002</v>
      </c>
      <c r="C236" s="1">
        <v>115838038.42550001</v>
      </c>
    </row>
    <row r="237" spans="1:3" x14ac:dyDescent="0.3">
      <c r="A237" t="s">
        <v>227</v>
      </c>
      <c r="B237" s="1">
        <v>30270952.991080001</v>
      </c>
      <c r="C237" s="1">
        <v>27277830.401758</v>
      </c>
    </row>
    <row r="238" spans="1:3" x14ac:dyDescent="0.3">
      <c r="A238" t="s">
        <v>228</v>
      </c>
      <c r="B238" s="1">
        <v>62091960.348990001</v>
      </c>
      <c r="C238" s="1">
        <v>55835621.039779</v>
      </c>
    </row>
    <row r="239" spans="1:3" x14ac:dyDescent="0.3">
      <c r="A239" t="s">
        <v>229</v>
      </c>
      <c r="B239" s="1">
        <v>18907960.35438</v>
      </c>
      <c r="C239" s="1">
        <v>17005899.281755999</v>
      </c>
    </row>
    <row r="240" spans="1:3" x14ac:dyDescent="0.3">
      <c r="A240" t="s">
        <v>230</v>
      </c>
      <c r="B240" s="1">
        <v>35161410.927759998</v>
      </c>
      <c r="C240" s="1">
        <v>31601297.858502999</v>
      </c>
    </row>
    <row r="241" spans="1:3" x14ac:dyDescent="0.3">
      <c r="A241" t="s">
        <v>231</v>
      </c>
      <c r="B241" s="1">
        <v>8199501.1120210001</v>
      </c>
      <c r="C241" s="1">
        <v>7366547.5204456002</v>
      </c>
    </row>
    <row r="242" spans="1:3" x14ac:dyDescent="0.3">
      <c r="A242" t="s">
        <v>232</v>
      </c>
      <c r="B242" s="1">
        <v>186603152.0138</v>
      </c>
      <c r="C242" s="1">
        <v>166988719.15553999</v>
      </c>
    </row>
    <row r="243" spans="1:3" x14ac:dyDescent="0.3">
      <c r="A243" t="s">
        <v>233</v>
      </c>
      <c r="B243" s="1">
        <v>10766490.85299</v>
      </c>
      <c r="C243" s="1">
        <v>9679982.9283687994</v>
      </c>
    </row>
    <row r="244" spans="1:3" x14ac:dyDescent="0.3">
      <c r="A244" t="s">
        <v>234</v>
      </c>
      <c r="B244" s="1">
        <v>51566266.821510002</v>
      </c>
      <c r="C244" s="1">
        <v>46288014.132140003</v>
      </c>
    </row>
    <row r="245" spans="1:3" x14ac:dyDescent="0.3">
      <c r="A245" t="s">
        <v>235</v>
      </c>
      <c r="B245" s="1">
        <v>65296098.096560001</v>
      </c>
      <c r="C245" s="1">
        <v>58580263.884575002</v>
      </c>
    </row>
    <row r="246" spans="1:3" x14ac:dyDescent="0.3">
      <c r="A246" t="s">
        <v>236</v>
      </c>
      <c r="B246" s="1">
        <v>196266668.1683</v>
      </c>
      <c r="C246" s="1">
        <v>175988181.26418</v>
      </c>
    </row>
    <row r="247" spans="1:3" x14ac:dyDescent="0.3">
      <c r="A247" t="s">
        <v>237</v>
      </c>
      <c r="B247" s="1">
        <v>45227250.196120001</v>
      </c>
      <c r="C247" s="1">
        <v>84300885.214526996</v>
      </c>
    </row>
    <row r="248" spans="1:3" x14ac:dyDescent="0.3">
      <c r="A248" t="s">
        <v>238</v>
      </c>
      <c r="B248" s="1">
        <v>135191877.83489999</v>
      </c>
      <c r="C248" s="1">
        <v>120989307.93697999</v>
      </c>
    </row>
    <row r="249" spans="1:3" x14ac:dyDescent="0.3">
      <c r="A249" t="s">
        <v>239</v>
      </c>
      <c r="B249" s="1">
        <v>459534375.33020002</v>
      </c>
      <c r="C249" s="1">
        <v>408176448.352</v>
      </c>
    </row>
    <row r="250" spans="1:3" x14ac:dyDescent="0.3">
      <c r="A250" t="s">
        <v>240</v>
      </c>
      <c r="B250" s="1">
        <v>18111071.724769998</v>
      </c>
      <c r="C250" s="1">
        <v>33532205.602710001</v>
      </c>
    </row>
    <row r="251" spans="1:3" x14ac:dyDescent="0.3">
      <c r="A251" t="s">
        <v>241</v>
      </c>
      <c r="B251" s="1">
        <v>26797002.660489999</v>
      </c>
      <c r="C251" s="1">
        <v>23908167.060128</v>
      </c>
    </row>
    <row r="252" spans="1:3" x14ac:dyDescent="0.3">
      <c r="A252" t="s">
        <v>242</v>
      </c>
      <c r="B252" s="1">
        <v>72450988.901789993</v>
      </c>
      <c r="C252" s="1">
        <v>64449722.960230999</v>
      </c>
    </row>
    <row r="253" spans="1:3" x14ac:dyDescent="0.3">
      <c r="A253" t="s">
        <v>243</v>
      </c>
      <c r="B253" s="1">
        <v>36244711.819190003</v>
      </c>
      <c r="C253" s="1">
        <v>66739071.324882001</v>
      </c>
    </row>
    <row r="254" spans="1:3" x14ac:dyDescent="0.3">
      <c r="A254" t="s">
        <v>244</v>
      </c>
      <c r="B254" s="1">
        <v>39475145.366499998</v>
      </c>
      <c r="C254" s="1">
        <v>72613431.110899001</v>
      </c>
    </row>
    <row r="255" spans="1:3" x14ac:dyDescent="0.3">
      <c r="A255" t="s">
        <v>245</v>
      </c>
      <c r="B255" s="1">
        <v>73240826.676029995</v>
      </c>
      <c r="C255" s="1">
        <v>134938339.49140999</v>
      </c>
    </row>
    <row r="256" spans="1:3" x14ac:dyDescent="0.3">
      <c r="A256" t="s">
        <v>246</v>
      </c>
      <c r="B256" s="1">
        <v>21916618.502810001</v>
      </c>
      <c r="C256" s="1">
        <v>39497383.200297996</v>
      </c>
    </row>
    <row r="257" spans="1:3" x14ac:dyDescent="0.3">
      <c r="A257" t="s">
        <v>247</v>
      </c>
      <c r="B257" s="1">
        <v>7435140.578741</v>
      </c>
      <c r="C257" s="1">
        <v>13384298.379744999</v>
      </c>
    </row>
    <row r="258" spans="1:3" x14ac:dyDescent="0.3">
      <c r="A258" t="s">
        <v>248</v>
      </c>
      <c r="B258" s="1">
        <v>32095621.851840001</v>
      </c>
      <c r="C258" s="1">
        <v>57841261.513644002</v>
      </c>
    </row>
    <row r="259" spans="1:3" x14ac:dyDescent="0.3">
      <c r="A259" t="s">
        <v>249</v>
      </c>
      <c r="B259" s="1">
        <v>14679933.804339999</v>
      </c>
      <c r="C259" s="1">
        <v>26413758.206610002</v>
      </c>
    </row>
    <row r="260" spans="1:3" x14ac:dyDescent="0.3">
      <c r="A260" t="s">
        <v>250</v>
      </c>
      <c r="B260" s="1">
        <v>131798114.4073</v>
      </c>
      <c r="C260" s="1">
        <v>237236924.17949</v>
      </c>
    </row>
    <row r="261" spans="1:3" x14ac:dyDescent="0.3">
      <c r="A261" t="s">
        <v>251</v>
      </c>
      <c r="B261" s="1">
        <v>60958080.394429997</v>
      </c>
      <c r="C261" s="1">
        <v>109490851.88090999</v>
      </c>
    </row>
    <row r="262" spans="1:3" x14ac:dyDescent="0.3">
      <c r="A262" t="s">
        <v>252</v>
      </c>
      <c r="B262" s="1">
        <v>205280509.14480001</v>
      </c>
      <c r="C262" s="1">
        <v>180632736.49739999</v>
      </c>
    </row>
    <row r="263" spans="1:3" x14ac:dyDescent="0.3">
      <c r="A263" t="s">
        <v>253</v>
      </c>
      <c r="B263" s="1">
        <v>39303319.298940003</v>
      </c>
      <c r="C263" s="1">
        <v>71795298.045534998</v>
      </c>
    </row>
    <row r="264" spans="1:3" x14ac:dyDescent="0.3">
      <c r="A264" t="s">
        <v>254</v>
      </c>
      <c r="B264" s="1">
        <v>6691251.5258879997</v>
      </c>
      <c r="C264" s="1">
        <v>12034909.227382001</v>
      </c>
    </row>
    <row r="265" spans="1:3" x14ac:dyDescent="0.3">
      <c r="A265" t="s">
        <v>255</v>
      </c>
      <c r="B265" s="1">
        <v>122059713.77500001</v>
      </c>
      <c r="C265" s="1">
        <v>219337639.04497001</v>
      </c>
    </row>
    <row r="266" spans="1:3" x14ac:dyDescent="0.3">
      <c r="A266" t="s">
        <v>256</v>
      </c>
      <c r="B266" s="1">
        <v>3506225.418387</v>
      </c>
      <c r="C266" s="1">
        <v>6282045.7850861996</v>
      </c>
    </row>
    <row r="267" spans="1:3" x14ac:dyDescent="0.3">
      <c r="A267" t="s">
        <v>257</v>
      </c>
      <c r="B267" s="1">
        <v>12660430.777589999</v>
      </c>
      <c r="C267" s="1">
        <v>22688315.716471002</v>
      </c>
    </row>
    <row r="268" spans="1:3" x14ac:dyDescent="0.3">
      <c r="A268" t="s">
        <v>258</v>
      </c>
      <c r="B268" s="1">
        <v>61908857.258429997</v>
      </c>
      <c r="C268" s="1">
        <v>112313674.27444001</v>
      </c>
    </row>
    <row r="269" spans="1:3" x14ac:dyDescent="0.3">
      <c r="A269" t="s">
        <v>259</v>
      </c>
      <c r="B269" s="1">
        <v>20279662.116519999</v>
      </c>
      <c r="C269" s="1">
        <v>36383479.956361003</v>
      </c>
    </row>
    <row r="270" spans="1:3" x14ac:dyDescent="0.3">
      <c r="A270" t="s">
        <v>260</v>
      </c>
      <c r="B270" s="1">
        <v>75890211.857730001</v>
      </c>
      <c r="C270" s="1">
        <v>137780366.39373001</v>
      </c>
    </row>
    <row r="271" spans="1:3" x14ac:dyDescent="0.3">
      <c r="A271" t="s">
        <v>261</v>
      </c>
      <c r="B271" s="1">
        <v>37382337.93733</v>
      </c>
      <c r="C271" s="1">
        <v>67711591.944408998</v>
      </c>
    </row>
    <row r="272" spans="1:3" x14ac:dyDescent="0.3">
      <c r="A272" t="s">
        <v>262</v>
      </c>
      <c r="B272" s="1">
        <v>10874867.887259999</v>
      </c>
      <c r="C272" s="1">
        <v>19518296.086491</v>
      </c>
    </row>
    <row r="273" spans="1:3" x14ac:dyDescent="0.3">
      <c r="A273" t="s">
        <v>263</v>
      </c>
      <c r="B273" s="1">
        <v>227825324.76609999</v>
      </c>
      <c r="C273" s="1">
        <v>196429557.26892999</v>
      </c>
    </row>
    <row r="274" spans="1:3" x14ac:dyDescent="0.3">
      <c r="A274" t="s">
        <v>264</v>
      </c>
      <c r="B274" s="1">
        <v>129897432.2474</v>
      </c>
      <c r="C274" s="1">
        <v>113267769.90424</v>
      </c>
    </row>
    <row r="275" spans="1:3" x14ac:dyDescent="0.3">
      <c r="A275" t="s">
        <v>265</v>
      </c>
      <c r="B275" s="1">
        <v>14274190.50144</v>
      </c>
      <c r="C275" s="1">
        <v>25819830.143743999</v>
      </c>
    </row>
    <row r="276" spans="1:3" x14ac:dyDescent="0.3">
      <c r="A276" t="s">
        <v>266</v>
      </c>
      <c r="B276" s="1">
        <v>78531480.002969995</v>
      </c>
      <c r="C276" s="1">
        <v>141157807.28797999</v>
      </c>
    </row>
    <row r="277" spans="1:3" x14ac:dyDescent="0.3">
      <c r="A277" t="s">
        <v>267</v>
      </c>
      <c r="B277" s="1">
        <v>23480765.488790002</v>
      </c>
      <c r="C277" s="1">
        <v>42167979.858891003</v>
      </c>
    </row>
    <row r="278" spans="1:3" x14ac:dyDescent="0.3">
      <c r="A278" t="s">
        <v>268</v>
      </c>
      <c r="B278" s="1">
        <v>59638372.909120001</v>
      </c>
      <c r="C278" s="1">
        <v>107763850.97155</v>
      </c>
    </row>
    <row r="279" spans="1:3" x14ac:dyDescent="0.3">
      <c r="A279" t="s">
        <v>269</v>
      </c>
      <c r="B279" s="1">
        <v>23727877.335700002</v>
      </c>
      <c r="C279" s="1">
        <v>42836479.864872999</v>
      </c>
    </row>
    <row r="280" spans="1:3" x14ac:dyDescent="0.3">
      <c r="A280" t="s">
        <v>270</v>
      </c>
      <c r="B280" s="1">
        <v>176871800.68509999</v>
      </c>
      <c r="C280" s="1">
        <v>152992076.41677001</v>
      </c>
    </row>
    <row r="281" spans="1:3" x14ac:dyDescent="0.3">
      <c r="A281" t="s">
        <v>271</v>
      </c>
      <c r="B281" s="1">
        <v>569029542.46490002</v>
      </c>
      <c r="C281" s="1">
        <v>1035995124.3338</v>
      </c>
    </row>
    <row r="282" spans="1:3" x14ac:dyDescent="0.3">
      <c r="A282" t="s">
        <v>272</v>
      </c>
      <c r="B282" s="1">
        <v>63851047.403310001</v>
      </c>
      <c r="C282" s="1">
        <v>55437656.965581998</v>
      </c>
    </row>
    <row r="283" spans="1:3" x14ac:dyDescent="0.3">
      <c r="A283" t="s">
        <v>273</v>
      </c>
      <c r="B283" s="1">
        <v>20115419.427669998</v>
      </c>
      <c r="C283" s="1">
        <v>17464508.658601001</v>
      </c>
    </row>
    <row r="284" spans="1:3" x14ac:dyDescent="0.3">
      <c r="A284" t="s">
        <v>274</v>
      </c>
      <c r="B284" s="1">
        <v>348362078.1221</v>
      </c>
      <c r="C284" s="1">
        <v>300434320.51283002</v>
      </c>
    </row>
    <row r="285" spans="1:3" x14ac:dyDescent="0.3">
      <c r="A285" t="s">
        <v>275</v>
      </c>
      <c r="B285" s="1">
        <v>3743387.626096</v>
      </c>
      <c r="C285" s="1">
        <v>6733685.2000403004</v>
      </c>
    </row>
    <row r="286" spans="1:3" x14ac:dyDescent="0.3">
      <c r="A286" t="s">
        <v>276</v>
      </c>
      <c r="B286" s="1">
        <v>4055028.3068220001</v>
      </c>
      <c r="C286" s="1">
        <v>5162952.2161790002</v>
      </c>
    </row>
    <row r="287" spans="1:3" x14ac:dyDescent="0.3">
      <c r="A287" t="s">
        <v>277</v>
      </c>
      <c r="B287" s="1">
        <v>11152521.76694</v>
      </c>
      <c r="C287" s="1">
        <v>14205623.86562</v>
      </c>
    </row>
    <row r="288" spans="1:3" x14ac:dyDescent="0.3">
      <c r="A288" t="s">
        <v>278</v>
      </c>
      <c r="B288" s="1">
        <v>5800427.9064699998</v>
      </c>
      <c r="C288" s="1">
        <v>7386512.5211829999</v>
      </c>
    </row>
    <row r="289" spans="1:3" x14ac:dyDescent="0.3">
      <c r="A289" t="s">
        <v>279</v>
      </c>
      <c r="B289" s="1">
        <v>1236897.3857170001</v>
      </c>
      <c r="C289" s="1">
        <v>1575146.382461</v>
      </c>
    </row>
    <row r="290" spans="1:3" x14ac:dyDescent="0.3">
      <c r="A290" t="s">
        <v>280</v>
      </c>
      <c r="B290" s="1">
        <v>1636318.9785889999</v>
      </c>
      <c r="C290" s="1">
        <v>2083455.090843</v>
      </c>
    </row>
    <row r="291" spans="1:3" x14ac:dyDescent="0.3">
      <c r="A291" t="s">
        <v>281</v>
      </c>
      <c r="B291" s="1">
        <v>2438114.1718359999</v>
      </c>
      <c r="C291" s="1">
        <v>3104398.0736230002</v>
      </c>
    </row>
    <row r="292" spans="1:3" x14ac:dyDescent="0.3">
      <c r="A292" t="s">
        <v>282</v>
      </c>
      <c r="B292" s="1">
        <v>6194493.7190319998</v>
      </c>
      <c r="C292" s="1">
        <v>7888996.6009489996</v>
      </c>
    </row>
    <row r="293" spans="1:3" x14ac:dyDescent="0.3">
      <c r="A293" t="s">
        <v>283</v>
      </c>
      <c r="B293" s="1">
        <v>618234595.47130001</v>
      </c>
      <c r="C293" s="1">
        <v>787907082.17410004</v>
      </c>
    </row>
    <row r="294" spans="1:3" x14ac:dyDescent="0.3">
      <c r="A294" t="s">
        <v>284</v>
      </c>
      <c r="B294" s="1">
        <v>11352186.305260001</v>
      </c>
      <c r="C294" s="1">
        <v>14461213.977019999</v>
      </c>
    </row>
    <row r="295" spans="1:3" x14ac:dyDescent="0.3">
      <c r="A295" t="s">
        <v>285</v>
      </c>
      <c r="B295" s="1">
        <v>1410104.369956</v>
      </c>
      <c r="C295" s="1">
        <v>1795825.4699510001</v>
      </c>
    </row>
    <row r="296" spans="1:3" x14ac:dyDescent="0.3">
      <c r="A296" t="s">
        <v>286</v>
      </c>
      <c r="B296" s="1">
        <v>13583077.95028</v>
      </c>
      <c r="C296" s="1">
        <v>17310042.929329999</v>
      </c>
    </row>
    <row r="297" spans="1:3" x14ac:dyDescent="0.3">
      <c r="A297" t="s">
        <v>287</v>
      </c>
      <c r="B297" s="1">
        <v>22048106.805399999</v>
      </c>
      <c r="C297" s="1">
        <v>28169320.26489</v>
      </c>
    </row>
    <row r="298" spans="1:3" x14ac:dyDescent="0.3">
      <c r="A298" t="s">
        <v>288</v>
      </c>
      <c r="B298" s="1">
        <v>1688562.6495010001</v>
      </c>
      <c r="C298" s="1">
        <v>2148743.541154</v>
      </c>
    </row>
    <row r="299" spans="1:3" x14ac:dyDescent="0.3">
      <c r="A299" t="s">
        <v>289</v>
      </c>
      <c r="B299" s="1">
        <v>1338399.832191</v>
      </c>
      <c r="C299" s="1">
        <v>1703339.099039</v>
      </c>
    </row>
    <row r="300" spans="1:3" x14ac:dyDescent="0.3">
      <c r="A300" t="s">
        <v>290</v>
      </c>
      <c r="B300" s="1">
        <v>31767684.060449999</v>
      </c>
      <c r="C300" s="1">
        <v>40513706.389530003</v>
      </c>
    </row>
    <row r="301" spans="1:3" x14ac:dyDescent="0.3">
      <c r="A301" t="s">
        <v>291</v>
      </c>
      <c r="B301" s="1">
        <v>23226189.790770002</v>
      </c>
      <c r="C301" s="1">
        <v>29614568.52899</v>
      </c>
    </row>
    <row r="302" spans="1:3" x14ac:dyDescent="0.3">
      <c r="A302" t="s">
        <v>292</v>
      </c>
      <c r="B302" s="1">
        <v>9382798.6423310004</v>
      </c>
      <c r="C302" s="1">
        <v>12002350.63744</v>
      </c>
    </row>
    <row r="303" spans="1:3" x14ac:dyDescent="0.3">
      <c r="A303" t="s">
        <v>293</v>
      </c>
      <c r="B303" s="1">
        <v>11263590.847379999</v>
      </c>
      <c r="C303" s="1">
        <v>14423421.71331</v>
      </c>
    </row>
    <row r="304" spans="1:3" x14ac:dyDescent="0.3">
      <c r="A304" t="s">
        <v>294</v>
      </c>
      <c r="B304" s="1">
        <v>7934822.1507230001</v>
      </c>
      <c r="C304" s="1">
        <v>10122609.55374</v>
      </c>
    </row>
    <row r="305" spans="1:3" x14ac:dyDescent="0.3">
      <c r="A305" t="s">
        <v>295</v>
      </c>
      <c r="B305" s="1">
        <v>3566829.7769419998</v>
      </c>
      <c r="C305" s="1">
        <v>4593576.9597960003</v>
      </c>
    </row>
    <row r="306" spans="1:3" x14ac:dyDescent="0.3">
      <c r="A306" t="s">
        <v>296</v>
      </c>
      <c r="B306" s="1">
        <v>2647555.6908160001</v>
      </c>
      <c r="C306" s="1">
        <v>3381167.3317519999</v>
      </c>
    </row>
    <row r="307" spans="1:3" x14ac:dyDescent="0.3">
      <c r="A307" t="s">
        <v>297</v>
      </c>
      <c r="B307" s="1">
        <v>15496227.988329999</v>
      </c>
      <c r="C307" s="1">
        <v>19789945.815079998</v>
      </c>
    </row>
    <row r="308" spans="1:3" x14ac:dyDescent="0.3">
      <c r="A308" t="s">
        <v>298</v>
      </c>
      <c r="B308" s="1">
        <v>1810419.841309</v>
      </c>
      <c r="C308" s="1">
        <v>2312018.9917060002</v>
      </c>
    </row>
    <row r="309" spans="1:3" x14ac:dyDescent="0.3">
      <c r="A309" t="s">
        <v>299</v>
      </c>
      <c r="B309" s="1">
        <v>2306662.36998</v>
      </c>
      <c r="C309" s="1">
        <v>2945736.016483</v>
      </c>
    </row>
    <row r="310" spans="1:3" x14ac:dyDescent="0.3">
      <c r="A310" t="s">
        <v>300</v>
      </c>
      <c r="B310" s="1">
        <v>288379.19992059999</v>
      </c>
      <c r="C310" s="1">
        <v>368032.96215119999</v>
      </c>
    </row>
    <row r="311" spans="1:3" x14ac:dyDescent="0.3">
      <c r="A311" t="s">
        <v>301</v>
      </c>
      <c r="B311" s="1">
        <v>1612378.8665539999</v>
      </c>
      <c r="C311" s="1">
        <v>2058802.8365160001</v>
      </c>
    </row>
    <row r="312" spans="1:3" x14ac:dyDescent="0.3">
      <c r="A312" t="s">
        <v>302</v>
      </c>
      <c r="B312" s="1">
        <v>12631347.9914</v>
      </c>
      <c r="C312" s="1">
        <v>16201517.35971</v>
      </c>
    </row>
    <row r="313" spans="1:3" x14ac:dyDescent="0.3">
      <c r="A313" t="s">
        <v>303</v>
      </c>
      <c r="B313" s="1">
        <v>26148445.03754</v>
      </c>
      <c r="C313" s="1">
        <v>33552627.16296</v>
      </c>
    </row>
    <row r="314" spans="1:3" x14ac:dyDescent="0.3">
      <c r="A314" t="s">
        <v>304</v>
      </c>
      <c r="B314" s="1">
        <v>5407507.4186110003</v>
      </c>
      <c r="C314" s="1">
        <v>3520208.8488019998</v>
      </c>
    </row>
    <row r="315" spans="1:3" x14ac:dyDescent="0.3">
      <c r="A315" t="s">
        <v>305</v>
      </c>
      <c r="B315" s="1">
        <v>13495033.099819999</v>
      </c>
      <c r="C315" s="1">
        <v>8715014.772938</v>
      </c>
    </row>
    <row r="316" spans="1:3" x14ac:dyDescent="0.3">
      <c r="A316" t="s">
        <v>306</v>
      </c>
      <c r="B316" s="1">
        <v>556216.41792629997</v>
      </c>
      <c r="C316" s="1">
        <v>746906.24793229997</v>
      </c>
    </row>
    <row r="317" spans="1:3" x14ac:dyDescent="0.3">
      <c r="A317" t="s">
        <v>307</v>
      </c>
      <c r="B317" s="1">
        <v>5005150.6532150004</v>
      </c>
      <c r="C317" s="1">
        <v>6754179.3239759998</v>
      </c>
    </row>
    <row r="318" spans="1:3" x14ac:dyDescent="0.3">
      <c r="A318" t="s">
        <v>308</v>
      </c>
      <c r="B318" s="1">
        <v>9090005.0884160008</v>
      </c>
      <c r="C318" s="1">
        <v>5865619.3736960003</v>
      </c>
    </row>
    <row r="319" spans="1:3" x14ac:dyDescent="0.3">
      <c r="A319" t="s">
        <v>309</v>
      </c>
      <c r="B319" s="1">
        <v>5474415.1486480003</v>
      </c>
      <c r="C319" s="1">
        <v>7112288.7648120001</v>
      </c>
    </row>
    <row r="320" spans="1:3" x14ac:dyDescent="0.3">
      <c r="A320" t="s">
        <v>310</v>
      </c>
      <c r="B320" s="1">
        <v>6437398.0591869997</v>
      </c>
      <c r="C320" s="1">
        <v>4018519.2231080001</v>
      </c>
    </row>
    <row r="321" spans="1:3" x14ac:dyDescent="0.3">
      <c r="A321" t="s">
        <v>311</v>
      </c>
      <c r="B321" s="1">
        <v>2216670.5701759998</v>
      </c>
      <c r="C321" s="1">
        <v>2998275.8638320002</v>
      </c>
    </row>
    <row r="322" spans="1:3" x14ac:dyDescent="0.3">
      <c r="A322" t="s">
        <v>312</v>
      </c>
      <c r="B322" s="1">
        <v>76370907.390139997</v>
      </c>
      <c r="C322" s="1">
        <v>105420229.20720001</v>
      </c>
    </row>
    <row r="323" spans="1:3" x14ac:dyDescent="0.3">
      <c r="A323" t="s">
        <v>313</v>
      </c>
      <c r="B323" s="1">
        <v>8330457.0979380002</v>
      </c>
      <c r="C323" s="1">
        <v>11082110.51835</v>
      </c>
    </row>
    <row r="324" spans="1:3" x14ac:dyDescent="0.3">
      <c r="A324" t="s">
        <v>314</v>
      </c>
      <c r="B324" s="1">
        <v>2089679.6773250001</v>
      </c>
      <c r="C324" s="1">
        <v>2785080.011533</v>
      </c>
    </row>
    <row r="325" spans="1:3" x14ac:dyDescent="0.3">
      <c r="A325" t="s">
        <v>315</v>
      </c>
      <c r="B325" s="1">
        <v>2563798.0069129998</v>
      </c>
      <c r="C325" s="1">
        <v>1630537.7561349999</v>
      </c>
    </row>
    <row r="326" spans="1:3" x14ac:dyDescent="0.3">
      <c r="A326" t="s">
        <v>316</v>
      </c>
      <c r="B326" s="1">
        <v>127770467.5247</v>
      </c>
      <c r="C326" s="1">
        <v>169476002.13350001</v>
      </c>
    </row>
    <row r="327" spans="1:3" x14ac:dyDescent="0.3">
      <c r="A327" t="s">
        <v>317</v>
      </c>
      <c r="B327" s="1">
        <v>6690525.4238240002</v>
      </c>
      <c r="C327" s="1">
        <v>8762546.7448869999</v>
      </c>
    </row>
    <row r="328" spans="1:3" x14ac:dyDescent="0.3">
      <c r="A328" t="s">
        <v>318</v>
      </c>
      <c r="B328" s="1">
        <v>195030.60150759999</v>
      </c>
      <c r="C328" s="1">
        <v>258597.8707917</v>
      </c>
    </row>
    <row r="329" spans="1:3" x14ac:dyDescent="0.3">
      <c r="A329" t="s">
        <v>319</v>
      </c>
      <c r="B329" s="1">
        <v>1062933.7145430001</v>
      </c>
      <c r="C329" s="1">
        <v>1439700.4331360001</v>
      </c>
    </row>
    <row r="330" spans="1:3" x14ac:dyDescent="0.3">
      <c r="A330" t="s">
        <v>320</v>
      </c>
      <c r="B330" s="1">
        <v>1986985.889983</v>
      </c>
      <c r="C330" s="1">
        <v>2685162.6757749999</v>
      </c>
    </row>
    <row r="331" spans="1:3" x14ac:dyDescent="0.3">
      <c r="A331" t="s">
        <v>321</v>
      </c>
      <c r="B331" s="1">
        <v>18665458.726539999</v>
      </c>
      <c r="C331" s="1">
        <v>24119092.651829999</v>
      </c>
    </row>
    <row r="332" spans="1:3" x14ac:dyDescent="0.3">
      <c r="A332" t="s">
        <v>322</v>
      </c>
      <c r="B332" s="1">
        <v>16013913.962859999</v>
      </c>
      <c r="C332" s="1">
        <v>20700458.03889</v>
      </c>
    </row>
    <row r="333" spans="1:3" x14ac:dyDescent="0.3">
      <c r="A333" t="s">
        <v>323</v>
      </c>
      <c r="B333" s="1">
        <v>3139477.4619189999</v>
      </c>
      <c r="C333" s="1">
        <v>4065775.39224</v>
      </c>
    </row>
    <row r="334" spans="1:3" x14ac:dyDescent="0.3">
      <c r="A334" t="s">
        <v>324</v>
      </c>
      <c r="B334" s="1">
        <v>11113813.601570001</v>
      </c>
      <c r="C334" s="1">
        <v>14517311.88652</v>
      </c>
    </row>
    <row r="335" spans="1:3" x14ac:dyDescent="0.3">
      <c r="A335" t="s">
        <v>325</v>
      </c>
      <c r="B335" s="1">
        <v>1935291.147324</v>
      </c>
      <c r="C335" s="1">
        <v>2525668.0801809998</v>
      </c>
    </row>
    <row r="336" spans="1:3" x14ac:dyDescent="0.3">
      <c r="A336" t="s">
        <v>326</v>
      </c>
      <c r="B336" s="1">
        <v>5190135.6353230001</v>
      </c>
      <c r="C336" s="1">
        <v>6780343.0707759997</v>
      </c>
    </row>
    <row r="337" spans="1:3" x14ac:dyDescent="0.3">
      <c r="A337" t="s">
        <v>327</v>
      </c>
      <c r="B337" s="1">
        <v>4397445.5889769997</v>
      </c>
      <c r="C337" s="1">
        <v>5735342.954771</v>
      </c>
    </row>
    <row r="338" spans="1:3" x14ac:dyDescent="0.3">
      <c r="A338" t="s">
        <v>328</v>
      </c>
      <c r="B338" s="1">
        <v>39599103.649159998</v>
      </c>
      <c r="C338" s="1">
        <v>50488389.345509999</v>
      </c>
    </row>
    <row r="339" spans="1:3" x14ac:dyDescent="0.3">
      <c r="A339" t="s">
        <v>329</v>
      </c>
      <c r="B339" s="1">
        <v>11689461.689999999</v>
      </c>
      <c r="C339" s="1">
        <v>15824278.212950001</v>
      </c>
    </row>
    <row r="340" spans="1:3" x14ac:dyDescent="0.3">
      <c r="A340" t="s">
        <v>330</v>
      </c>
      <c r="B340" s="1">
        <v>2764248.443488</v>
      </c>
      <c r="C340" s="1">
        <v>3534948.178665</v>
      </c>
    </row>
    <row r="341" spans="1:3" x14ac:dyDescent="0.3">
      <c r="A341" t="s">
        <v>331</v>
      </c>
      <c r="B341" s="1">
        <v>1969698.1331239999</v>
      </c>
      <c r="C341" s="1">
        <v>4911857.8085289998</v>
      </c>
    </row>
    <row r="342" spans="1:3" x14ac:dyDescent="0.3">
      <c r="A342" t="s">
        <v>332</v>
      </c>
      <c r="B342" s="1">
        <v>366360.46109449997</v>
      </c>
      <c r="C342" s="1">
        <v>465546.65269010002</v>
      </c>
    </row>
    <row r="343" spans="1:3" x14ac:dyDescent="0.3">
      <c r="A343" t="s">
        <v>333</v>
      </c>
      <c r="B343" s="1">
        <v>10984119.77562</v>
      </c>
      <c r="C343" s="1">
        <v>13999456.72363</v>
      </c>
    </row>
    <row r="344" spans="1:3" x14ac:dyDescent="0.3">
      <c r="A344" t="s">
        <v>334</v>
      </c>
      <c r="B344" s="1">
        <v>20261316.460870001</v>
      </c>
      <c r="C344" s="1">
        <v>25832067.494580001</v>
      </c>
    </row>
    <row r="345" spans="1:3" x14ac:dyDescent="0.3">
      <c r="A345" t="s">
        <v>335</v>
      </c>
      <c r="B345" s="1">
        <v>5823617.3418260003</v>
      </c>
      <c r="C345" s="1">
        <v>7450748.6163670002</v>
      </c>
    </row>
    <row r="346" spans="1:3" x14ac:dyDescent="0.3">
      <c r="A346" t="s">
        <v>336</v>
      </c>
      <c r="B346" s="1">
        <v>4682305.2277180003</v>
      </c>
      <c r="C346" s="1">
        <v>5989800.1120290002</v>
      </c>
    </row>
    <row r="347" spans="1:3" x14ac:dyDescent="0.3">
      <c r="A347" t="s">
        <v>337</v>
      </c>
      <c r="B347" s="1">
        <v>2554165.9438789999</v>
      </c>
      <c r="C347" s="1">
        <v>3256222.8185760002</v>
      </c>
    </row>
    <row r="348" spans="1:3" x14ac:dyDescent="0.3">
      <c r="A348" t="s">
        <v>338</v>
      </c>
      <c r="B348" s="1">
        <v>1765616.7041209999</v>
      </c>
      <c r="C348" s="1">
        <v>2251064.354764</v>
      </c>
    </row>
    <row r="349" spans="1:3" x14ac:dyDescent="0.3">
      <c r="A349" t="s">
        <v>339</v>
      </c>
      <c r="B349" s="1">
        <v>34086078.194729999</v>
      </c>
      <c r="C349" s="1">
        <v>43519225.203950003</v>
      </c>
    </row>
    <row r="350" spans="1:3" x14ac:dyDescent="0.3">
      <c r="A350" t="s">
        <v>340</v>
      </c>
      <c r="B350" s="1">
        <v>8083195.5059219999</v>
      </c>
      <c r="C350" s="1">
        <v>10390021.931910001</v>
      </c>
    </row>
    <row r="351" spans="1:3" x14ac:dyDescent="0.3">
      <c r="A351" t="s">
        <v>341</v>
      </c>
      <c r="B351" s="1">
        <v>6260565.9444089998</v>
      </c>
      <c r="C351" s="1">
        <v>8065723.1517669996</v>
      </c>
    </row>
    <row r="352" spans="1:3" x14ac:dyDescent="0.3">
      <c r="A352" t="s">
        <v>342</v>
      </c>
      <c r="B352" s="1">
        <v>1479999.3888409999</v>
      </c>
      <c r="C352" s="1">
        <v>1916790.222661</v>
      </c>
    </row>
    <row r="353" spans="1:3" x14ac:dyDescent="0.3">
      <c r="A353" t="s">
        <v>343</v>
      </c>
      <c r="B353" s="1">
        <v>12297596.079329999</v>
      </c>
      <c r="C353" s="1">
        <v>15727538.54734</v>
      </c>
    </row>
    <row r="354" spans="1:3" x14ac:dyDescent="0.3">
      <c r="A354" t="s">
        <v>344</v>
      </c>
      <c r="B354" s="1">
        <v>1156855.1762900001</v>
      </c>
      <c r="C354" s="1">
        <v>1477114.6476499999</v>
      </c>
    </row>
    <row r="355" spans="1:3" x14ac:dyDescent="0.3">
      <c r="A355" t="s">
        <v>345</v>
      </c>
      <c r="B355" s="1">
        <v>23230663.166870002</v>
      </c>
      <c r="C355" s="1">
        <v>29663146.187619999</v>
      </c>
    </row>
    <row r="356" spans="1:3" x14ac:dyDescent="0.3">
      <c r="A356" t="s">
        <v>346</v>
      </c>
      <c r="B356" s="1">
        <v>3939525.802863</v>
      </c>
      <c r="C356" s="1">
        <v>5084575.6871750001</v>
      </c>
    </row>
    <row r="357" spans="1:3" x14ac:dyDescent="0.3">
      <c r="A357" t="s">
        <v>347</v>
      </c>
      <c r="B357" s="1">
        <v>87414513.860139996</v>
      </c>
      <c r="C357" s="1">
        <v>113509249.8127</v>
      </c>
    </row>
    <row r="358" spans="1:3" x14ac:dyDescent="0.3">
      <c r="A358" t="s">
        <v>348</v>
      </c>
      <c r="B358" s="1">
        <v>2199835.067549</v>
      </c>
      <c r="C358" s="1">
        <v>2854673.1629840001</v>
      </c>
    </row>
    <row r="359" spans="1:3" x14ac:dyDescent="0.3">
      <c r="A359" t="s">
        <v>349</v>
      </c>
      <c r="B359" s="1">
        <v>10247839.066</v>
      </c>
      <c r="C359" s="1">
        <v>13282997.663310001</v>
      </c>
    </row>
    <row r="360" spans="1:3" x14ac:dyDescent="0.3">
      <c r="A360" t="s">
        <v>350</v>
      </c>
      <c r="B360" s="1">
        <v>1290100.061977</v>
      </c>
      <c r="C360" s="1">
        <v>1656921.5639279999</v>
      </c>
    </row>
    <row r="361" spans="1:3" x14ac:dyDescent="0.3">
      <c r="A361" t="s">
        <v>351</v>
      </c>
      <c r="B361" s="1">
        <v>230558.36354300001</v>
      </c>
      <c r="C361" s="1">
        <v>296156.37936620001</v>
      </c>
    </row>
    <row r="362" spans="1:3" x14ac:dyDescent="0.3">
      <c r="A362" t="s">
        <v>352</v>
      </c>
      <c r="B362" s="1">
        <v>51021918.347460002</v>
      </c>
      <c r="C362" s="1">
        <v>65387896.766989999</v>
      </c>
    </row>
    <row r="363" spans="1:3" x14ac:dyDescent="0.3">
      <c r="A363" t="s">
        <v>353</v>
      </c>
      <c r="B363" s="1">
        <v>2285136.8226729999</v>
      </c>
      <c r="C363" s="1">
        <v>2919290.718415</v>
      </c>
    </row>
    <row r="364" spans="1:3" x14ac:dyDescent="0.3">
      <c r="A364" t="s">
        <v>354</v>
      </c>
      <c r="B364" s="1">
        <v>18309990.286630001</v>
      </c>
      <c r="C364" s="1">
        <v>23374876.454390001</v>
      </c>
    </row>
    <row r="365" spans="1:3" x14ac:dyDescent="0.3">
      <c r="A365" t="s">
        <v>355</v>
      </c>
      <c r="B365" s="1">
        <v>1990730.2817609999</v>
      </c>
      <c r="C365" s="1">
        <v>2540130.8426859998</v>
      </c>
    </row>
    <row r="366" spans="1:3" x14ac:dyDescent="0.3">
      <c r="A366" t="s">
        <v>356</v>
      </c>
      <c r="B366" s="1">
        <v>3008357.542415</v>
      </c>
      <c r="C366" s="1">
        <v>3837610.4281529998</v>
      </c>
    </row>
    <row r="367" spans="1:3" x14ac:dyDescent="0.3">
      <c r="A367" t="s">
        <v>357</v>
      </c>
      <c r="B367" s="1">
        <v>19236974.635279998</v>
      </c>
      <c r="C367" s="1">
        <v>24543083.58625</v>
      </c>
    </row>
    <row r="368" spans="1:3" x14ac:dyDescent="0.3">
      <c r="A368" t="s">
        <v>358</v>
      </c>
      <c r="B368" s="1">
        <v>3046230.3512619999</v>
      </c>
      <c r="C368" s="1">
        <v>3884006.9385290002</v>
      </c>
    </row>
    <row r="369" spans="1:3" x14ac:dyDescent="0.3">
      <c r="A369" t="s">
        <v>359</v>
      </c>
      <c r="B369" s="1">
        <v>9851368.05308</v>
      </c>
      <c r="C369" s="1">
        <v>12555723.142829999</v>
      </c>
    </row>
    <row r="370" spans="1:3" x14ac:dyDescent="0.3">
      <c r="A370" t="s">
        <v>360</v>
      </c>
      <c r="B370" s="1">
        <v>8509322.8706570007</v>
      </c>
      <c r="C370" s="1">
        <v>10844525.010469999</v>
      </c>
    </row>
    <row r="371" spans="1:3" x14ac:dyDescent="0.3">
      <c r="A371" t="s">
        <v>361</v>
      </c>
      <c r="B371" s="1">
        <v>6014140.9637740003</v>
      </c>
      <c r="C371" s="1">
        <v>7666243.3679020004</v>
      </c>
    </row>
    <row r="372" spans="1:3" x14ac:dyDescent="0.3">
      <c r="A372" t="s">
        <v>362</v>
      </c>
      <c r="B372" s="1">
        <v>13524367.50175</v>
      </c>
      <c r="C372" s="1">
        <v>17228616.822489999</v>
      </c>
    </row>
    <row r="373" spans="1:3" x14ac:dyDescent="0.3">
      <c r="A373" t="s">
        <v>363</v>
      </c>
      <c r="B373" s="1">
        <v>23863344.888599999</v>
      </c>
      <c r="C373" s="1">
        <v>30453937.291990001</v>
      </c>
    </row>
    <row r="374" spans="1:3" x14ac:dyDescent="0.3">
      <c r="A374" t="s">
        <v>364</v>
      </c>
      <c r="B374" s="1">
        <v>1695196.679006</v>
      </c>
      <c r="C374" s="1">
        <v>2162073.8977259998</v>
      </c>
    </row>
    <row r="375" spans="1:3" x14ac:dyDescent="0.3">
      <c r="A375" t="s">
        <v>365</v>
      </c>
      <c r="B375" s="1">
        <v>161891669.5343</v>
      </c>
      <c r="C375" s="1">
        <v>206513943.53369999</v>
      </c>
    </row>
    <row r="376" spans="1:3" x14ac:dyDescent="0.3">
      <c r="A376" t="s">
        <v>366</v>
      </c>
      <c r="B376" s="1">
        <v>47167362.239629999</v>
      </c>
      <c r="C376" s="1">
        <v>60142548.126840003</v>
      </c>
    </row>
    <row r="377" spans="1:3" x14ac:dyDescent="0.3">
      <c r="A377" t="s">
        <v>367</v>
      </c>
      <c r="B377" s="1">
        <v>20671275.762910001</v>
      </c>
      <c r="C377" s="1">
        <v>26386868.262639999</v>
      </c>
    </row>
    <row r="378" spans="1:3" x14ac:dyDescent="0.3">
      <c r="A378" t="s">
        <v>368</v>
      </c>
      <c r="B378" s="1">
        <v>23116168.564240001</v>
      </c>
      <c r="C378" s="1">
        <v>29366336.459940001</v>
      </c>
    </row>
    <row r="379" spans="1:3" x14ac:dyDescent="0.3">
      <c r="A379" t="s">
        <v>369</v>
      </c>
      <c r="B379" s="1">
        <v>2144451.3918829998</v>
      </c>
      <c r="C379" s="1">
        <v>2735525.1097419998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CEB69-1AB5-44C0-B462-FA2E905E443A}">
  <dimension ref="A1:M380"/>
  <sheetViews>
    <sheetView topLeftCell="A355" workbookViewId="0">
      <selection activeCell="C1" sqref="C1:M1"/>
    </sheetView>
  </sheetViews>
  <sheetFormatPr defaultRowHeight="14.4" x14ac:dyDescent="0.3"/>
  <cols>
    <col min="1" max="2" width="19.21875" customWidth="1"/>
    <col min="3" max="3" width="8.77734375" customWidth="1"/>
    <col min="4" max="4" width="12.77734375" customWidth="1"/>
    <col min="5" max="6" width="9.77734375" customWidth="1"/>
    <col min="7" max="7" width="6.109375" customWidth="1"/>
    <col min="8" max="9" width="7.77734375" customWidth="1"/>
    <col min="10" max="13" width="7.109375" customWidth="1"/>
  </cols>
  <sheetData>
    <row r="1" spans="1:13" x14ac:dyDescent="0.3">
      <c r="A1" t="s">
        <v>382</v>
      </c>
      <c r="B1" t="s">
        <v>383</v>
      </c>
      <c r="C1" t="s">
        <v>384</v>
      </c>
      <c r="D1" t="s">
        <v>385</v>
      </c>
      <c r="E1" t="s">
        <v>386</v>
      </c>
      <c r="F1" t="s">
        <v>387</v>
      </c>
      <c r="G1" t="s">
        <v>388</v>
      </c>
      <c r="H1" t="s">
        <v>389</v>
      </c>
      <c r="I1" t="s">
        <v>390</v>
      </c>
      <c r="J1" t="s">
        <v>391</v>
      </c>
      <c r="K1" t="s">
        <v>392</v>
      </c>
      <c r="L1" t="s">
        <v>393</v>
      </c>
      <c r="M1" t="s">
        <v>394</v>
      </c>
    </row>
    <row r="2" spans="1:13" x14ac:dyDescent="0.3">
      <c r="A2" t="s">
        <v>61</v>
      </c>
      <c r="B2" t="s">
        <v>61</v>
      </c>
      <c r="C2">
        <v>0</v>
      </c>
      <c r="D2">
        <v>1.4740499999999999</v>
      </c>
      <c r="E2">
        <v>844.39202999999998</v>
      </c>
      <c r="F2">
        <v>1136.9000000000001</v>
      </c>
      <c r="G2" s="2">
        <v>1</v>
      </c>
      <c r="H2">
        <v>0.1227</v>
      </c>
      <c r="I2">
        <v>7.2249999999999995E-2</v>
      </c>
      <c r="J2">
        <v>1</v>
      </c>
      <c r="K2">
        <v>0</v>
      </c>
      <c r="L2">
        <v>0</v>
      </c>
      <c r="M2">
        <v>0</v>
      </c>
    </row>
    <row r="3" spans="1:13" x14ac:dyDescent="0.3">
      <c r="A3" t="s">
        <v>115</v>
      </c>
      <c r="B3" t="s">
        <v>115</v>
      </c>
      <c r="C3">
        <v>0</v>
      </c>
      <c r="D3">
        <v>0.14278799</v>
      </c>
      <c r="E3">
        <v>78.565398999999999</v>
      </c>
      <c r="F3">
        <v>40.060699</v>
      </c>
      <c r="G3" s="2">
        <v>1</v>
      </c>
      <c r="H3">
        <v>4.138E-2</v>
      </c>
      <c r="I3">
        <v>0.01</v>
      </c>
      <c r="J3">
        <v>1</v>
      </c>
      <c r="K3">
        <v>0</v>
      </c>
      <c r="L3">
        <v>0</v>
      </c>
      <c r="M3">
        <v>0</v>
      </c>
    </row>
    <row r="4" spans="1:13" x14ac:dyDescent="0.3">
      <c r="A4" t="s">
        <v>20</v>
      </c>
      <c r="B4" t="s">
        <v>20</v>
      </c>
      <c r="C4">
        <v>1</v>
      </c>
      <c r="D4">
        <v>3.7023301000000002</v>
      </c>
      <c r="E4">
        <v>2135.8400999999999</v>
      </c>
      <c r="F4">
        <v>1241.02</v>
      </c>
      <c r="G4" s="2">
        <v>1</v>
      </c>
      <c r="H4">
        <v>3.8090000000000006E-2</v>
      </c>
      <c r="I4">
        <v>4.5450000000000004E-2</v>
      </c>
      <c r="J4">
        <v>1</v>
      </c>
      <c r="K4">
        <v>0</v>
      </c>
      <c r="L4">
        <v>0</v>
      </c>
      <c r="M4">
        <v>0</v>
      </c>
    </row>
    <row r="5" spans="1:13" x14ac:dyDescent="0.3">
      <c r="A5" t="s">
        <v>21</v>
      </c>
      <c r="B5" t="s">
        <v>21</v>
      </c>
      <c r="C5">
        <v>1</v>
      </c>
      <c r="D5">
        <v>2.0886201</v>
      </c>
      <c r="E5">
        <v>1976.71</v>
      </c>
      <c r="F5">
        <v>1154.9399000000001</v>
      </c>
      <c r="G5" s="2">
        <v>2</v>
      </c>
      <c r="H5">
        <v>8.5430000000000006E-2</v>
      </c>
      <c r="I5">
        <v>5.6430000000000001E-2</v>
      </c>
      <c r="J5">
        <v>0</v>
      </c>
      <c r="K5">
        <v>1</v>
      </c>
      <c r="L5">
        <v>0</v>
      </c>
      <c r="M5">
        <v>0</v>
      </c>
    </row>
    <row r="6" spans="1:13" x14ac:dyDescent="0.3">
      <c r="A6" t="s">
        <v>116</v>
      </c>
      <c r="B6" t="s">
        <v>116</v>
      </c>
      <c r="C6">
        <v>0</v>
      </c>
      <c r="D6">
        <v>2.7014700000000003E-2</v>
      </c>
      <c r="E6">
        <v>58.901198999999998</v>
      </c>
      <c r="F6">
        <v>76.956001000000001</v>
      </c>
      <c r="G6" s="2">
        <v>2</v>
      </c>
      <c r="H6">
        <v>5.7880000000000001E-2</v>
      </c>
      <c r="I6">
        <v>3.2000000000000001E-2</v>
      </c>
      <c r="J6">
        <v>0</v>
      </c>
      <c r="K6">
        <v>1</v>
      </c>
      <c r="L6">
        <v>0</v>
      </c>
      <c r="M6">
        <v>0</v>
      </c>
    </row>
    <row r="7" spans="1:13" x14ac:dyDescent="0.3">
      <c r="A7" t="s">
        <v>121</v>
      </c>
      <c r="B7" t="s">
        <v>121</v>
      </c>
      <c r="C7">
        <v>1</v>
      </c>
      <c r="D7">
        <v>0.23618201</v>
      </c>
      <c r="E7">
        <v>198.45500000000001</v>
      </c>
      <c r="F7">
        <v>121.944</v>
      </c>
      <c r="G7" s="2">
        <v>1</v>
      </c>
      <c r="H7">
        <v>0.01</v>
      </c>
      <c r="I7">
        <v>1.43E-2</v>
      </c>
      <c r="J7">
        <v>1</v>
      </c>
      <c r="K7">
        <v>0</v>
      </c>
      <c r="L7">
        <v>0</v>
      </c>
      <c r="M7">
        <v>0</v>
      </c>
    </row>
    <row r="8" spans="1:13" x14ac:dyDescent="0.3">
      <c r="A8" t="s">
        <v>22</v>
      </c>
      <c r="B8" t="s">
        <v>22</v>
      </c>
      <c r="C8">
        <v>1</v>
      </c>
      <c r="D8">
        <v>0.227657</v>
      </c>
      <c r="E8">
        <v>600.49901999999997</v>
      </c>
      <c r="F8">
        <v>952.21502999999996</v>
      </c>
      <c r="G8" s="2">
        <v>1</v>
      </c>
      <c r="H8">
        <v>4.7920000000000004E-2</v>
      </c>
      <c r="I8">
        <v>2.017E-2</v>
      </c>
      <c r="J8">
        <v>1</v>
      </c>
      <c r="K8">
        <v>0</v>
      </c>
      <c r="L8">
        <v>0</v>
      </c>
      <c r="M8">
        <v>0</v>
      </c>
    </row>
    <row r="9" spans="1:13" x14ac:dyDescent="0.3">
      <c r="A9" t="s">
        <v>47</v>
      </c>
      <c r="B9" t="s">
        <v>47</v>
      </c>
      <c r="C9">
        <v>1</v>
      </c>
      <c r="D9">
        <v>1.1597299999999999</v>
      </c>
      <c r="E9">
        <v>479.17401000000001</v>
      </c>
      <c r="F9">
        <v>255.16900999999999</v>
      </c>
      <c r="G9" s="2">
        <v>1</v>
      </c>
      <c r="H9">
        <v>3.4479999999999997E-2</v>
      </c>
      <c r="I9">
        <v>2.1430000000000001E-2</v>
      </c>
      <c r="J9">
        <v>1</v>
      </c>
      <c r="K9">
        <v>0</v>
      </c>
      <c r="L9">
        <v>0</v>
      </c>
      <c r="M9">
        <v>0</v>
      </c>
    </row>
    <row r="10" spans="1:13" x14ac:dyDescent="0.3">
      <c r="A10" t="s">
        <v>14</v>
      </c>
      <c r="B10" t="s">
        <v>14</v>
      </c>
      <c r="C10">
        <v>1</v>
      </c>
      <c r="D10">
        <v>4.9415501000000001E-2</v>
      </c>
      <c r="E10">
        <v>28.655701000000001</v>
      </c>
      <c r="F10">
        <v>34.234000999999999</v>
      </c>
      <c r="G10" s="2">
        <v>1</v>
      </c>
      <c r="H10">
        <v>5.4729999999999994E-2</v>
      </c>
      <c r="I10">
        <v>3.4000000000000002E-2</v>
      </c>
      <c r="J10">
        <v>1</v>
      </c>
      <c r="K10">
        <v>0</v>
      </c>
      <c r="L10">
        <v>0</v>
      </c>
      <c r="M10">
        <v>0</v>
      </c>
    </row>
    <row r="11" spans="1:13" x14ac:dyDescent="0.3">
      <c r="A11" t="s">
        <v>98</v>
      </c>
      <c r="B11" t="s">
        <v>98</v>
      </c>
      <c r="C11">
        <v>0</v>
      </c>
      <c r="D11">
        <v>0.143405</v>
      </c>
      <c r="E11">
        <v>111.54600000000001</v>
      </c>
      <c r="F11">
        <v>76.891197000000005</v>
      </c>
      <c r="G11" s="2">
        <v>2</v>
      </c>
      <c r="H11">
        <v>0.2155</v>
      </c>
      <c r="I11">
        <v>3.5299999999999998E-2</v>
      </c>
      <c r="J11">
        <v>0</v>
      </c>
      <c r="K11">
        <v>1</v>
      </c>
      <c r="L11">
        <v>0</v>
      </c>
      <c r="M11">
        <v>0</v>
      </c>
    </row>
    <row r="12" spans="1:13" x14ac:dyDescent="0.3">
      <c r="A12" t="s">
        <v>50</v>
      </c>
      <c r="B12" t="s">
        <v>50</v>
      </c>
      <c r="C12">
        <v>1</v>
      </c>
      <c r="D12">
        <v>0.38704000999999999</v>
      </c>
      <c r="E12">
        <v>214.60699</v>
      </c>
      <c r="F12">
        <v>122.235</v>
      </c>
      <c r="G12" s="2">
        <v>2</v>
      </c>
      <c r="H12">
        <v>0.18555000000000002</v>
      </c>
      <c r="I12">
        <v>2.7600000000000003E-2</v>
      </c>
      <c r="J12">
        <v>0</v>
      </c>
      <c r="K12">
        <v>1</v>
      </c>
      <c r="L12">
        <v>0</v>
      </c>
      <c r="M12">
        <v>0</v>
      </c>
    </row>
    <row r="13" spans="1:13" x14ac:dyDescent="0.3">
      <c r="A13" t="s">
        <v>48</v>
      </c>
      <c r="B13" t="s">
        <v>48</v>
      </c>
      <c r="C13">
        <v>1</v>
      </c>
      <c r="D13">
        <v>1.0569100000000001E-2</v>
      </c>
      <c r="E13">
        <v>113.96899999999999</v>
      </c>
      <c r="F13">
        <v>129.30099000000001</v>
      </c>
      <c r="G13" s="2">
        <v>1</v>
      </c>
      <c r="H13">
        <v>3.3600000000000005E-2</v>
      </c>
      <c r="I13">
        <v>0.01</v>
      </c>
      <c r="J13">
        <v>1</v>
      </c>
      <c r="K13">
        <v>0</v>
      </c>
      <c r="L13">
        <v>0</v>
      </c>
      <c r="M13">
        <v>0</v>
      </c>
    </row>
    <row r="14" spans="1:13" x14ac:dyDescent="0.3">
      <c r="A14" t="s">
        <v>95</v>
      </c>
      <c r="B14" t="s">
        <v>95</v>
      </c>
      <c r="C14">
        <v>1</v>
      </c>
      <c r="D14">
        <v>0.98865997000000005</v>
      </c>
      <c r="E14">
        <v>284.00299000000001</v>
      </c>
      <c r="F14">
        <v>182.74299999999999</v>
      </c>
      <c r="G14" s="2">
        <v>1</v>
      </c>
      <c r="H14">
        <v>5.0349999999999999E-2</v>
      </c>
      <c r="I14">
        <v>4.9500000000000004E-3</v>
      </c>
      <c r="J14">
        <v>1</v>
      </c>
      <c r="K14">
        <v>0</v>
      </c>
      <c r="L14">
        <v>0</v>
      </c>
      <c r="M14">
        <v>0</v>
      </c>
    </row>
    <row r="15" spans="1:13" x14ac:dyDescent="0.3">
      <c r="A15" t="s">
        <v>102</v>
      </c>
      <c r="B15" t="s">
        <v>102</v>
      </c>
      <c r="C15">
        <v>1</v>
      </c>
      <c r="D15">
        <v>0.780802</v>
      </c>
      <c r="E15">
        <v>325.25299000000001</v>
      </c>
      <c r="F15">
        <v>200.44701000000001</v>
      </c>
      <c r="G15" s="2">
        <v>1</v>
      </c>
      <c r="H15">
        <v>2.8219999999999999E-2</v>
      </c>
      <c r="I15">
        <v>1.7329999999999998E-2</v>
      </c>
      <c r="J15">
        <v>1</v>
      </c>
      <c r="K15">
        <v>0</v>
      </c>
      <c r="L15">
        <v>0</v>
      </c>
      <c r="M15">
        <v>0</v>
      </c>
    </row>
    <row r="16" spans="1:13" x14ac:dyDescent="0.3">
      <c r="A16" t="s">
        <v>94</v>
      </c>
      <c r="B16" t="s">
        <v>94</v>
      </c>
      <c r="C16">
        <v>1</v>
      </c>
      <c r="D16">
        <v>0.13853599999999999</v>
      </c>
      <c r="E16">
        <v>194.446</v>
      </c>
      <c r="F16">
        <v>207.99799999999999</v>
      </c>
      <c r="G16" s="2">
        <v>1</v>
      </c>
      <c r="H16">
        <v>3.5499999999999997E-2</v>
      </c>
      <c r="I16">
        <v>1.2199999999999999E-2</v>
      </c>
      <c r="J16">
        <v>1</v>
      </c>
      <c r="K16">
        <v>0</v>
      </c>
      <c r="L16">
        <v>0</v>
      </c>
      <c r="M16">
        <v>0</v>
      </c>
    </row>
    <row r="17" spans="1:13" x14ac:dyDescent="0.3">
      <c r="A17" t="s">
        <v>93</v>
      </c>
      <c r="B17" t="s">
        <v>93</v>
      </c>
      <c r="C17">
        <v>1</v>
      </c>
      <c r="D17">
        <v>0.32890600999999997</v>
      </c>
      <c r="E17">
        <v>158.92798999999999</v>
      </c>
      <c r="F17">
        <v>115.23699999999999</v>
      </c>
      <c r="G17" s="2">
        <v>1</v>
      </c>
      <c r="H17">
        <v>5.8099999999999999E-2</v>
      </c>
      <c r="I17">
        <v>3.9049999999999994E-2</v>
      </c>
      <c r="J17">
        <v>1</v>
      </c>
      <c r="K17">
        <v>0</v>
      </c>
      <c r="L17">
        <v>0</v>
      </c>
      <c r="M17">
        <v>0</v>
      </c>
    </row>
    <row r="18" spans="1:13" x14ac:dyDescent="0.3">
      <c r="A18" t="s">
        <v>101</v>
      </c>
      <c r="B18" t="s">
        <v>101</v>
      </c>
      <c r="C18">
        <v>1</v>
      </c>
      <c r="D18">
        <v>6.6889999000000006E-2</v>
      </c>
      <c r="E18">
        <v>38.276901000000002</v>
      </c>
      <c r="F18">
        <v>132.422</v>
      </c>
      <c r="G18" s="2">
        <v>1</v>
      </c>
      <c r="H18">
        <v>6.5450000000000008E-2</v>
      </c>
      <c r="I18">
        <v>2.5899999999999999E-2</v>
      </c>
      <c r="J18">
        <v>1</v>
      </c>
      <c r="K18">
        <v>0</v>
      </c>
      <c r="L18">
        <v>0</v>
      </c>
      <c r="M18">
        <v>0</v>
      </c>
    </row>
    <row r="19" spans="1:13" x14ac:dyDescent="0.3">
      <c r="A19" t="s">
        <v>92</v>
      </c>
      <c r="B19" t="s">
        <v>92</v>
      </c>
      <c r="C19">
        <v>1</v>
      </c>
      <c r="D19">
        <v>6.7167900000000003E-2</v>
      </c>
      <c r="E19">
        <v>99.522400000000005</v>
      </c>
      <c r="F19">
        <v>114.375</v>
      </c>
      <c r="G19" s="2">
        <v>1</v>
      </c>
      <c r="H19">
        <v>3.9280000000000002E-2</v>
      </c>
      <c r="I19">
        <v>1.367E-2</v>
      </c>
      <c r="J19">
        <v>1</v>
      </c>
      <c r="K19">
        <v>0</v>
      </c>
      <c r="L19">
        <v>0</v>
      </c>
      <c r="M19">
        <v>0</v>
      </c>
    </row>
    <row r="20" spans="1:13" x14ac:dyDescent="0.3">
      <c r="A20" t="s">
        <v>86</v>
      </c>
      <c r="B20" t="s">
        <v>86</v>
      </c>
      <c r="C20">
        <v>1</v>
      </c>
      <c r="D20">
        <v>1.6423101</v>
      </c>
      <c r="E20">
        <v>1305.3199</v>
      </c>
      <c r="F20">
        <v>1331.9301</v>
      </c>
      <c r="G20" s="2">
        <v>2</v>
      </c>
      <c r="H20">
        <v>7.571E-2</v>
      </c>
      <c r="I20">
        <v>5.271E-2</v>
      </c>
      <c r="J20">
        <v>0</v>
      </c>
      <c r="K20">
        <v>1</v>
      </c>
      <c r="L20">
        <v>0</v>
      </c>
      <c r="M20">
        <v>0</v>
      </c>
    </row>
    <row r="21" spans="1:13" x14ac:dyDescent="0.3">
      <c r="A21" t="s">
        <v>51</v>
      </c>
      <c r="B21" t="s">
        <v>51</v>
      </c>
      <c r="C21">
        <v>1</v>
      </c>
      <c r="D21">
        <v>1.65225</v>
      </c>
      <c r="E21">
        <v>581.41498000000001</v>
      </c>
      <c r="F21">
        <v>355.68900000000002</v>
      </c>
      <c r="G21" s="2">
        <v>1</v>
      </c>
      <c r="H21">
        <v>1.627E-2</v>
      </c>
      <c r="I21">
        <v>5.2699999999999995E-3</v>
      </c>
      <c r="J21">
        <v>1</v>
      </c>
      <c r="K21">
        <v>0</v>
      </c>
      <c r="L21">
        <v>0</v>
      </c>
      <c r="M21">
        <v>0</v>
      </c>
    </row>
    <row r="22" spans="1:13" x14ac:dyDescent="0.3">
      <c r="A22" t="s">
        <v>87</v>
      </c>
      <c r="B22" t="s">
        <v>87</v>
      </c>
      <c r="C22">
        <v>0</v>
      </c>
      <c r="D22">
        <v>1.5260899999999999</v>
      </c>
      <c r="E22">
        <v>1045.78</v>
      </c>
      <c r="F22">
        <v>928.72900000000004</v>
      </c>
      <c r="G22" s="2">
        <v>1</v>
      </c>
      <c r="H22">
        <v>8.6660000000000001E-2</v>
      </c>
      <c r="I22">
        <v>4.6280000000000002E-2</v>
      </c>
      <c r="J22">
        <v>1</v>
      </c>
      <c r="K22">
        <v>0</v>
      </c>
      <c r="L22">
        <v>0</v>
      </c>
      <c r="M22">
        <v>0</v>
      </c>
    </row>
    <row r="23" spans="1:13" x14ac:dyDescent="0.3">
      <c r="A23" t="s">
        <v>88</v>
      </c>
      <c r="B23" t="s">
        <v>88</v>
      </c>
      <c r="C23">
        <v>0</v>
      </c>
      <c r="D23">
        <v>1.4196899000000001</v>
      </c>
      <c r="E23">
        <v>971.29796999999996</v>
      </c>
      <c r="F23">
        <v>696.81597999999997</v>
      </c>
      <c r="G23" s="2">
        <v>1</v>
      </c>
      <c r="H23">
        <v>5.9040000000000002E-2</v>
      </c>
      <c r="I23">
        <v>4.718E-2</v>
      </c>
      <c r="J23">
        <v>1</v>
      </c>
      <c r="K23">
        <v>0</v>
      </c>
      <c r="L23">
        <v>0</v>
      </c>
      <c r="M23">
        <v>0</v>
      </c>
    </row>
    <row r="24" spans="1:13" x14ac:dyDescent="0.3">
      <c r="A24" t="s">
        <v>85</v>
      </c>
      <c r="B24" t="s">
        <v>85</v>
      </c>
      <c r="C24">
        <v>0</v>
      </c>
      <c r="D24">
        <v>1.16499</v>
      </c>
      <c r="E24">
        <v>413.10199</v>
      </c>
      <c r="F24">
        <v>178.50200000000001</v>
      </c>
      <c r="G24" s="2">
        <v>1</v>
      </c>
      <c r="H24">
        <v>6.8000000000000005E-2</v>
      </c>
      <c r="I24">
        <v>1.0800000000000001E-2</v>
      </c>
      <c r="J24">
        <v>1</v>
      </c>
      <c r="K24">
        <v>0</v>
      </c>
      <c r="L24">
        <v>0</v>
      </c>
      <c r="M24">
        <v>0</v>
      </c>
    </row>
    <row r="25" spans="1:13" x14ac:dyDescent="0.3">
      <c r="A25" t="s">
        <v>110</v>
      </c>
      <c r="B25" t="s">
        <v>110</v>
      </c>
      <c r="C25">
        <v>1</v>
      </c>
      <c r="D25">
        <v>3.89098E-3</v>
      </c>
      <c r="E25">
        <v>32.0396</v>
      </c>
      <c r="F25">
        <v>23.571400000000001</v>
      </c>
      <c r="G25" s="2">
        <v>1</v>
      </c>
      <c r="H25">
        <v>2.3199999999999998E-2</v>
      </c>
      <c r="I25">
        <v>1.8800000000000001E-2</v>
      </c>
      <c r="J25">
        <v>1</v>
      </c>
      <c r="K25">
        <v>0</v>
      </c>
      <c r="L25">
        <v>0</v>
      </c>
      <c r="M25">
        <v>0</v>
      </c>
    </row>
    <row r="26" spans="1:13" x14ac:dyDescent="0.3">
      <c r="A26" t="s">
        <v>9</v>
      </c>
      <c r="B26" t="s">
        <v>9</v>
      </c>
      <c r="C26">
        <v>1</v>
      </c>
      <c r="D26">
        <v>0.52222400000000002</v>
      </c>
      <c r="E26">
        <v>473.00900000000001</v>
      </c>
      <c r="F26">
        <v>241.411</v>
      </c>
      <c r="G26" s="2">
        <v>1</v>
      </c>
      <c r="H26">
        <v>3.1820000000000001E-2</v>
      </c>
      <c r="I26">
        <v>0.12918000000000002</v>
      </c>
      <c r="J26">
        <v>1</v>
      </c>
      <c r="K26">
        <v>0</v>
      </c>
      <c r="L26">
        <v>0</v>
      </c>
      <c r="M26">
        <v>0</v>
      </c>
    </row>
    <row r="27" spans="1:13" x14ac:dyDescent="0.3">
      <c r="A27" t="s">
        <v>23</v>
      </c>
      <c r="B27" t="s">
        <v>23</v>
      </c>
      <c r="C27">
        <v>1</v>
      </c>
      <c r="D27">
        <v>0.26060500999999997</v>
      </c>
      <c r="E27">
        <v>90.622398000000004</v>
      </c>
      <c r="F27">
        <v>72.340300999999997</v>
      </c>
      <c r="G27" s="2">
        <v>1</v>
      </c>
      <c r="H27">
        <v>2.2179999999999998E-2</v>
      </c>
      <c r="I27">
        <v>1.4999999999999999E-2</v>
      </c>
      <c r="J27">
        <v>1</v>
      </c>
      <c r="K27">
        <v>0</v>
      </c>
      <c r="L27">
        <v>0</v>
      </c>
      <c r="M27">
        <v>0</v>
      </c>
    </row>
    <row r="28" spans="1:13" x14ac:dyDescent="0.3">
      <c r="A28" t="s">
        <v>24</v>
      </c>
      <c r="B28" t="s">
        <v>24</v>
      </c>
      <c r="C28">
        <v>0</v>
      </c>
      <c r="D28">
        <v>4.5103298E-2</v>
      </c>
      <c r="E28">
        <v>44.305098999999998</v>
      </c>
      <c r="F28">
        <v>44.631100000000004</v>
      </c>
      <c r="G28" s="2">
        <v>4</v>
      </c>
      <c r="H28">
        <v>0.94750000000000001</v>
      </c>
      <c r="I28">
        <v>3.9170000000000003E-2</v>
      </c>
      <c r="J28">
        <v>0</v>
      </c>
      <c r="K28">
        <v>0</v>
      </c>
      <c r="L28">
        <v>0</v>
      </c>
      <c r="M28">
        <v>1</v>
      </c>
    </row>
    <row r="29" spans="1:13" x14ac:dyDescent="0.3">
      <c r="A29" t="s">
        <v>25</v>
      </c>
      <c r="B29" t="s">
        <v>25</v>
      </c>
      <c r="C29">
        <v>1</v>
      </c>
      <c r="D29">
        <v>1.5616300000000001E-2</v>
      </c>
      <c r="E29">
        <v>60.193199</v>
      </c>
      <c r="F29">
        <v>95.476401999999993</v>
      </c>
      <c r="G29" s="2">
        <v>1</v>
      </c>
      <c r="H29">
        <v>2.5170000000000001E-2</v>
      </c>
      <c r="I29">
        <v>1.4999999999999999E-2</v>
      </c>
      <c r="J29">
        <v>1</v>
      </c>
      <c r="K29">
        <v>0</v>
      </c>
      <c r="L29">
        <v>0</v>
      </c>
      <c r="M29">
        <v>0</v>
      </c>
    </row>
    <row r="30" spans="1:13" x14ac:dyDescent="0.3">
      <c r="A30" t="s">
        <v>89</v>
      </c>
      <c r="B30" t="s">
        <v>89</v>
      </c>
      <c r="C30">
        <v>0</v>
      </c>
      <c r="D30">
        <v>1.0085599999999999</v>
      </c>
      <c r="E30">
        <v>505.80898999999999</v>
      </c>
      <c r="F30">
        <v>292.96899000000002</v>
      </c>
      <c r="G30" s="2">
        <v>1</v>
      </c>
      <c r="H30">
        <v>3.8289999999999998E-2</v>
      </c>
      <c r="I30">
        <v>2.4E-2</v>
      </c>
      <c r="J30">
        <v>1</v>
      </c>
      <c r="K30">
        <v>0</v>
      </c>
      <c r="L30">
        <v>0</v>
      </c>
      <c r="M30">
        <v>0</v>
      </c>
    </row>
    <row r="31" spans="1:13" x14ac:dyDescent="0.3">
      <c r="A31" t="s">
        <v>79</v>
      </c>
      <c r="B31" t="s">
        <v>79</v>
      </c>
      <c r="C31">
        <v>1</v>
      </c>
      <c r="D31">
        <v>0.23997500999999999</v>
      </c>
      <c r="E31">
        <v>165.96299999999999</v>
      </c>
      <c r="F31">
        <v>170.47099</v>
      </c>
      <c r="G31" s="2">
        <v>1</v>
      </c>
      <c r="H31">
        <v>1.119E-2</v>
      </c>
      <c r="I31">
        <v>2.0379999999999999E-2</v>
      </c>
      <c r="J31">
        <v>1</v>
      </c>
      <c r="K31">
        <v>0</v>
      </c>
      <c r="L31">
        <v>0</v>
      </c>
      <c r="M31">
        <v>0</v>
      </c>
    </row>
    <row r="32" spans="1:13" x14ac:dyDescent="0.3">
      <c r="A32" t="s">
        <v>100</v>
      </c>
      <c r="B32" t="s">
        <v>100</v>
      </c>
      <c r="C32">
        <v>0</v>
      </c>
      <c r="D32">
        <v>0.54387598000000004</v>
      </c>
      <c r="E32">
        <v>242.93401</v>
      </c>
      <c r="F32">
        <v>137.78101000000001</v>
      </c>
      <c r="G32" s="2">
        <v>2</v>
      </c>
      <c r="H32">
        <v>0.20633000000000001</v>
      </c>
      <c r="I32">
        <v>0.03</v>
      </c>
      <c r="J32">
        <v>0</v>
      </c>
      <c r="K32">
        <v>1</v>
      </c>
      <c r="L32">
        <v>0</v>
      </c>
      <c r="M32">
        <v>0</v>
      </c>
    </row>
    <row r="33" spans="1:13" x14ac:dyDescent="0.3">
      <c r="A33" t="s">
        <v>53</v>
      </c>
      <c r="B33" t="s">
        <v>53</v>
      </c>
      <c r="C33">
        <v>1</v>
      </c>
      <c r="D33">
        <v>9.9833000000000005E-2</v>
      </c>
      <c r="E33">
        <v>124.90300000000001</v>
      </c>
      <c r="F33">
        <v>303.01598999999999</v>
      </c>
      <c r="G33" s="2">
        <v>1</v>
      </c>
      <c r="H33">
        <v>7.5600000000000001E-2</v>
      </c>
      <c r="I33">
        <v>0.01</v>
      </c>
      <c r="J33">
        <v>1</v>
      </c>
      <c r="K33">
        <v>0</v>
      </c>
      <c r="L33">
        <v>0</v>
      </c>
      <c r="M33">
        <v>0</v>
      </c>
    </row>
    <row r="34" spans="1:13" x14ac:dyDescent="0.3">
      <c r="A34" t="s">
        <v>90</v>
      </c>
      <c r="B34" t="s">
        <v>90</v>
      </c>
      <c r="C34">
        <v>1</v>
      </c>
      <c r="D34">
        <v>0.51472600999999996</v>
      </c>
      <c r="E34">
        <v>595.44000000000005</v>
      </c>
      <c r="F34">
        <v>319.00101000000001</v>
      </c>
      <c r="G34" s="2">
        <v>4</v>
      </c>
      <c r="H34">
        <v>0.56391999999999998</v>
      </c>
      <c r="I34">
        <v>1.9230000000000001E-2</v>
      </c>
      <c r="J34">
        <v>0</v>
      </c>
      <c r="K34">
        <v>0</v>
      </c>
      <c r="L34">
        <v>0</v>
      </c>
      <c r="M34">
        <v>1</v>
      </c>
    </row>
    <row r="35" spans="1:13" x14ac:dyDescent="0.3">
      <c r="A35" t="s">
        <v>55</v>
      </c>
      <c r="B35" t="s">
        <v>55</v>
      </c>
      <c r="C35">
        <v>1</v>
      </c>
      <c r="D35">
        <v>1.2088800000000002</v>
      </c>
      <c r="E35">
        <v>524.12598000000003</v>
      </c>
      <c r="F35">
        <v>244.32899</v>
      </c>
      <c r="G35" s="2">
        <v>1</v>
      </c>
      <c r="H35">
        <v>4.87E-2</v>
      </c>
      <c r="I35">
        <v>2.1899999999999999E-2</v>
      </c>
      <c r="J35">
        <v>1</v>
      </c>
      <c r="K35">
        <v>0</v>
      </c>
      <c r="L35">
        <v>0</v>
      </c>
      <c r="M35">
        <v>0</v>
      </c>
    </row>
    <row r="36" spans="1:13" x14ac:dyDescent="0.3">
      <c r="A36" t="s">
        <v>17</v>
      </c>
      <c r="B36" t="s">
        <v>17</v>
      </c>
      <c r="C36">
        <v>1</v>
      </c>
      <c r="D36">
        <v>0.149862</v>
      </c>
      <c r="E36">
        <v>101.16800000000001</v>
      </c>
      <c r="F36">
        <v>151.38699</v>
      </c>
      <c r="G36" s="2">
        <v>1</v>
      </c>
      <c r="H36">
        <v>1.636E-2</v>
      </c>
      <c r="I36">
        <v>1.4999999999999999E-2</v>
      </c>
      <c r="J36">
        <v>1</v>
      </c>
      <c r="K36">
        <v>0</v>
      </c>
      <c r="L36">
        <v>0</v>
      </c>
      <c r="M36">
        <v>0</v>
      </c>
    </row>
    <row r="37" spans="1:13" x14ac:dyDescent="0.3">
      <c r="A37" t="s">
        <v>15</v>
      </c>
      <c r="B37" t="s">
        <v>15</v>
      </c>
      <c r="C37">
        <v>1</v>
      </c>
      <c r="D37">
        <v>9.9676799999999996E-3</v>
      </c>
      <c r="E37">
        <v>25.002800000000001</v>
      </c>
      <c r="F37">
        <v>34.883999000000003</v>
      </c>
      <c r="G37" s="2">
        <v>1</v>
      </c>
      <c r="H37">
        <v>6.0600000000000001E-2</v>
      </c>
      <c r="I37">
        <v>1.2199999999999999E-2</v>
      </c>
      <c r="J37">
        <v>1</v>
      </c>
      <c r="K37">
        <v>0</v>
      </c>
      <c r="L37">
        <v>0</v>
      </c>
      <c r="M37">
        <v>0</v>
      </c>
    </row>
    <row r="38" spans="1:13" x14ac:dyDescent="0.3">
      <c r="A38" t="s">
        <v>72</v>
      </c>
      <c r="B38" t="s">
        <v>72</v>
      </c>
      <c r="C38">
        <v>0</v>
      </c>
      <c r="D38">
        <v>0.78484801999999998</v>
      </c>
      <c r="E38">
        <v>821.30402000000004</v>
      </c>
      <c r="F38">
        <v>864.93499999999995</v>
      </c>
      <c r="G38" s="2">
        <v>1</v>
      </c>
      <c r="H38">
        <v>1.4999999999999999E-2</v>
      </c>
      <c r="I38">
        <v>5.4999999999999997E-3</v>
      </c>
      <c r="J38">
        <v>1</v>
      </c>
      <c r="K38">
        <v>0</v>
      </c>
      <c r="L38">
        <v>0</v>
      </c>
      <c r="M38">
        <v>0</v>
      </c>
    </row>
    <row r="39" spans="1:13" x14ac:dyDescent="0.3">
      <c r="A39" t="s">
        <v>27</v>
      </c>
      <c r="B39" t="s">
        <v>27</v>
      </c>
      <c r="C39">
        <v>1</v>
      </c>
      <c r="D39">
        <v>0.5831900000000001</v>
      </c>
      <c r="E39">
        <v>688.34198000000004</v>
      </c>
      <c r="F39">
        <v>345.80700999999999</v>
      </c>
      <c r="G39" s="2">
        <v>1</v>
      </c>
      <c r="H39">
        <v>1.4E-2</v>
      </c>
      <c r="I39">
        <v>1.9499999999999999E-3</v>
      </c>
      <c r="J39">
        <v>1</v>
      </c>
      <c r="K39">
        <v>0</v>
      </c>
      <c r="L39">
        <v>0</v>
      </c>
      <c r="M39">
        <v>0</v>
      </c>
    </row>
    <row r="40" spans="1:13" x14ac:dyDescent="0.3">
      <c r="A40" t="s">
        <v>395</v>
      </c>
      <c r="B40" t="s">
        <v>395</v>
      </c>
      <c r="C40">
        <v>0</v>
      </c>
      <c r="D40">
        <v>0.170875</v>
      </c>
      <c r="E40">
        <v>62.979998999999999</v>
      </c>
      <c r="F40">
        <v>44.556198000000002</v>
      </c>
      <c r="G40" s="2">
        <v>1</v>
      </c>
      <c r="H40">
        <v>2.7649999999999997E-2</v>
      </c>
      <c r="I40">
        <v>1.495E-2</v>
      </c>
      <c r="J40">
        <v>1</v>
      </c>
      <c r="K40">
        <v>0</v>
      </c>
      <c r="L40">
        <v>0</v>
      </c>
      <c r="M40">
        <v>0</v>
      </c>
    </row>
    <row r="41" spans="1:13" x14ac:dyDescent="0.3">
      <c r="A41" t="s">
        <v>91</v>
      </c>
      <c r="B41" t="s">
        <v>91</v>
      </c>
      <c r="C41">
        <v>0</v>
      </c>
      <c r="D41">
        <v>1.32145</v>
      </c>
      <c r="E41">
        <v>679.58398</v>
      </c>
      <c r="F41">
        <v>515.04102</v>
      </c>
      <c r="G41" s="2">
        <v>2</v>
      </c>
      <c r="H41">
        <v>0.42530000000000001</v>
      </c>
      <c r="I41">
        <v>7.2050000000000003E-2</v>
      </c>
      <c r="J41">
        <v>0</v>
      </c>
      <c r="K41">
        <v>1</v>
      </c>
      <c r="L41">
        <v>0</v>
      </c>
      <c r="M41">
        <v>0</v>
      </c>
    </row>
    <row r="42" spans="1:13" x14ac:dyDescent="0.3">
      <c r="A42" t="s">
        <v>52</v>
      </c>
      <c r="B42" t="s">
        <v>52</v>
      </c>
      <c r="C42">
        <v>0</v>
      </c>
      <c r="D42">
        <v>0.87372802999999999</v>
      </c>
      <c r="E42">
        <v>550.52002000000005</v>
      </c>
      <c r="F42">
        <v>234.352</v>
      </c>
      <c r="G42" s="2">
        <v>1</v>
      </c>
      <c r="H42">
        <v>6.9599999999999995E-2</v>
      </c>
      <c r="I42">
        <v>2.4199999999999999E-2</v>
      </c>
      <c r="J42">
        <v>1</v>
      </c>
      <c r="K42">
        <v>0</v>
      </c>
      <c r="L42">
        <v>0</v>
      </c>
      <c r="M42">
        <v>0</v>
      </c>
    </row>
    <row r="43" spans="1:13" x14ac:dyDescent="0.3">
      <c r="A43" t="s">
        <v>396</v>
      </c>
      <c r="B43" t="s">
        <v>396</v>
      </c>
      <c r="C43">
        <v>0</v>
      </c>
      <c r="D43">
        <v>0.25269800000000003</v>
      </c>
      <c r="E43">
        <v>181.672</v>
      </c>
      <c r="F43">
        <v>103.58499999999999</v>
      </c>
      <c r="G43" s="2">
        <v>1</v>
      </c>
      <c r="H43">
        <v>3.3700000000000001E-2</v>
      </c>
      <c r="I43">
        <v>2.3300000000000001E-2</v>
      </c>
      <c r="J43">
        <v>1</v>
      </c>
      <c r="K43">
        <v>0</v>
      </c>
      <c r="L43">
        <v>0</v>
      </c>
      <c r="M43">
        <v>0</v>
      </c>
    </row>
    <row r="44" spans="1:13" x14ac:dyDescent="0.3">
      <c r="A44" t="s">
        <v>99</v>
      </c>
      <c r="B44" t="s">
        <v>99</v>
      </c>
      <c r="C44">
        <v>0</v>
      </c>
      <c r="D44">
        <v>4.4463200000000001E-2</v>
      </c>
      <c r="E44">
        <v>30.9695</v>
      </c>
      <c r="F44">
        <v>28.035499999999999</v>
      </c>
      <c r="G44" s="2">
        <v>2</v>
      </c>
      <c r="H44">
        <v>0.19116999999999998</v>
      </c>
      <c r="I44">
        <v>8.8499999999999995E-2</v>
      </c>
      <c r="J44">
        <v>0</v>
      </c>
      <c r="K44">
        <v>1</v>
      </c>
      <c r="L44">
        <v>0</v>
      </c>
      <c r="M44">
        <v>0</v>
      </c>
    </row>
    <row r="45" spans="1:13" x14ac:dyDescent="0.3">
      <c r="A45" t="s">
        <v>397</v>
      </c>
      <c r="B45" t="s">
        <v>397</v>
      </c>
      <c r="C45">
        <v>1</v>
      </c>
      <c r="D45">
        <v>6.7252798000000001E-3</v>
      </c>
      <c r="E45">
        <v>30.1828</v>
      </c>
      <c r="F45">
        <v>37.159301999999997</v>
      </c>
      <c r="G45" s="2">
        <v>1</v>
      </c>
      <c r="H45">
        <v>1.11E-2</v>
      </c>
      <c r="I45">
        <v>1.11E-2</v>
      </c>
      <c r="J45">
        <v>1</v>
      </c>
      <c r="K45">
        <v>0</v>
      </c>
      <c r="L45">
        <v>0</v>
      </c>
      <c r="M45">
        <v>0</v>
      </c>
    </row>
    <row r="46" spans="1:13" x14ac:dyDescent="0.3">
      <c r="A46" t="s">
        <v>18</v>
      </c>
      <c r="B46" t="s">
        <v>18</v>
      </c>
      <c r="C46">
        <v>0</v>
      </c>
      <c r="D46">
        <v>0.62409998</v>
      </c>
      <c r="E46">
        <v>703.27301</v>
      </c>
      <c r="F46">
        <v>616.52599999999995</v>
      </c>
      <c r="G46" s="2">
        <v>1</v>
      </c>
      <c r="H46">
        <v>4.1820000000000003E-2</v>
      </c>
      <c r="I46">
        <v>1.4999999999999999E-2</v>
      </c>
      <c r="J46">
        <v>1</v>
      </c>
      <c r="K46">
        <v>0</v>
      </c>
      <c r="L46">
        <v>0</v>
      </c>
      <c r="M46">
        <v>0</v>
      </c>
    </row>
    <row r="47" spans="1:13" x14ac:dyDescent="0.3">
      <c r="A47" t="s">
        <v>19</v>
      </c>
      <c r="B47" t="s">
        <v>19</v>
      </c>
      <c r="C47">
        <v>0</v>
      </c>
      <c r="D47">
        <v>0.24340999999999999</v>
      </c>
      <c r="E47">
        <v>222.364</v>
      </c>
      <c r="F47">
        <v>241.035</v>
      </c>
      <c r="G47" s="2">
        <v>2</v>
      </c>
      <c r="H47">
        <v>5.8639999999999998E-2</v>
      </c>
      <c r="I47">
        <v>4.6820000000000001E-2</v>
      </c>
      <c r="J47">
        <v>0</v>
      </c>
      <c r="K47">
        <v>1</v>
      </c>
      <c r="L47">
        <v>0</v>
      </c>
      <c r="M47">
        <v>0</v>
      </c>
    </row>
    <row r="48" spans="1:13" x14ac:dyDescent="0.3">
      <c r="A48" t="s">
        <v>122</v>
      </c>
      <c r="B48" t="s">
        <v>122</v>
      </c>
      <c r="C48">
        <v>0</v>
      </c>
      <c r="D48">
        <v>0.29002701000000003</v>
      </c>
      <c r="E48">
        <v>84.143501000000001</v>
      </c>
      <c r="F48">
        <v>62.639800999999999</v>
      </c>
      <c r="G48" s="2">
        <v>4</v>
      </c>
      <c r="H48">
        <v>0.52610999999999997</v>
      </c>
      <c r="I48">
        <v>0.22340000000000002</v>
      </c>
      <c r="J48">
        <v>0</v>
      </c>
      <c r="K48">
        <v>0</v>
      </c>
      <c r="L48">
        <v>0</v>
      </c>
      <c r="M48">
        <v>1</v>
      </c>
    </row>
    <row r="49" spans="1:13" x14ac:dyDescent="0.3">
      <c r="A49" t="s">
        <v>8</v>
      </c>
      <c r="B49" t="s">
        <v>8</v>
      </c>
      <c r="C49">
        <v>1</v>
      </c>
      <c r="D49">
        <v>0.108296</v>
      </c>
      <c r="E49">
        <v>63.252299999999998</v>
      </c>
      <c r="F49">
        <v>40.846001000000001</v>
      </c>
      <c r="G49" s="2">
        <v>1</v>
      </c>
      <c r="H49">
        <v>1.1820000000000001E-2</v>
      </c>
      <c r="I49">
        <v>5.9100000000000003E-3</v>
      </c>
      <c r="J49">
        <v>1</v>
      </c>
      <c r="K49">
        <v>0</v>
      </c>
      <c r="L49">
        <v>0</v>
      </c>
      <c r="M49">
        <v>0</v>
      </c>
    </row>
    <row r="50" spans="1:13" x14ac:dyDescent="0.3">
      <c r="A50" t="s">
        <v>56</v>
      </c>
      <c r="B50" t="s">
        <v>56</v>
      </c>
      <c r="C50">
        <v>0</v>
      </c>
      <c r="D50">
        <v>5.9169901999999999</v>
      </c>
      <c r="E50">
        <v>5903.4701999999997</v>
      </c>
      <c r="F50">
        <v>3638.5900999999999</v>
      </c>
      <c r="G50" s="2">
        <v>2</v>
      </c>
      <c r="H50">
        <v>0.1371</v>
      </c>
      <c r="I50">
        <v>6.5700000000000003E-3</v>
      </c>
      <c r="J50">
        <v>0</v>
      </c>
      <c r="K50">
        <v>1</v>
      </c>
      <c r="L50">
        <v>0</v>
      </c>
      <c r="M50">
        <v>0</v>
      </c>
    </row>
    <row r="51" spans="1:13" x14ac:dyDescent="0.3">
      <c r="A51" t="s">
        <v>58</v>
      </c>
      <c r="B51" t="s">
        <v>58</v>
      </c>
      <c r="C51">
        <v>0</v>
      </c>
      <c r="D51">
        <v>3.8607100000000001</v>
      </c>
      <c r="E51">
        <v>3743.74</v>
      </c>
      <c r="F51">
        <v>3660.8101000000001</v>
      </c>
      <c r="G51" s="2">
        <v>1</v>
      </c>
      <c r="H51">
        <v>2.852E-2</v>
      </c>
      <c r="I51">
        <v>5.0999999999999995E-3</v>
      </c>
      <c r="J51">
        <v>1</v>
      </c>
      <c r="K51">
        <v>0</v>
      </c>
      <c r="L51">
        <v>0</v>
      </c>
      <c r="M51">
        <v>0</v>
      </c>
    </row>
    <row r="52" spans="1:13" x14ac:dyDescent="0.3">
      <c r="A52" t="s">
        <v>59</v>
      </c>
      <c r="B52" t="s">
        <v>59</v>
      </c>
      <c r="C52">
        <v>0</v>
      </c>
      <c r="D52">
        <v>4.3244999999999996</v>
      </c>
      <c r="E52">
        <v>3956.45</v>
      </c>
      <c r="F52">
        <v>3661.1799000000001</v>
      </c>
      <c r="G52" s="2">
        <v>1</v>
      </c>
      <c r="H52">
        <v>5.0630000000000001E-2</v>
      </c>
      <c r="I52">
        <v>2.0210000000000002E-2</v>
      </c>
      <c r="J52">
        <v>1</v>
      </c>
      <c r="K52">
        <v>0</v>
      </c>
      <c r="L52">
        <v>0</v>
      </c>
      <c r="M52">
        <v>0</v>
      </c>
    </row>
    <row r="53" spans="1:13" x14ac:dyDescent="0.3">
      <c r="A53" t="s">
        <v>57</v>
      </c>
      <c r="B53" t="s">
        <v>57</v>
      </c>
      <c r="C53">
        <v>0</v>
      </c>
      <c r="D53">
        <v>4.9502597999999995</v>
      </c>
      <c r="E53">
        <v>5553.2798000000003</v>
      </c>
      <c r="F53">
        <v>3697.6599000000001</v>
      </c>
      <c r="G53" s="2">
        <v>2</v>
      </c>
      <c r="H53">
        <v>4.5679999999999998E-2</v>
      </c>
      <c r="I53">
        <v>1.0840000000000001E-2</v>
      </c>
      <c r="J53">
        <v>0</v>
      </c>
      <c r="K53">
        <v>1</v>
      </c>
      <c r="L53">
        <v>0</v>
      </c>
      <c r="M53">
        <v>0</v>
      </c>
    </row>
    <row r="54" spans="1:13" x14ac:dyDescent="0.3">
      <c r="A54" t="s">
        <v>398</v>
      </c>
      <c r="B54" t="s">
        <v>398</v>
      </c>
      <c r="C54">
        <v>0</v>
      </c>
      <c r="D54">
        <v>2.1056399000000003</v>
      </c>
      <c r="E54">
        <v>1024.79</v>
      </c>
      <c r="F54">
        <v>471.07598999999999</v>
      </c>
      <c r="G54" s="2">
        <v>1</v>
      </c>
      <c r="H54">
        <v>0.11389000000000001</v>
      </c>
      <c r="I54">
        <v>1.7670000000000002E-2</v>
      </c>
      <c r="J54">
        <v>1</v>
      </c>
      <c r="K54">
        <v>0</v>
      </c>
      <c r="L54">
        <v>0</v>
      </c>
      <c r="M54">
        <v>0</v>
      </c>
    </row>
    <row r="55" spans="1:13" x14ac:dyDescent="0.3">
      <c r="A55" t="s">
        <v>105</v>
      </c>
      <c r="B55" t="s">
        <v>105</v>
      </c>
      <c r="C55">
        <v>0</v>
      </c>
      <c r="D55">
        <v>0.237508</v>
      </c>
      <c r="E55">
        <v>127.774</v>
      </c>
      <c r="F55">
        <v>197.82201000000001</v>
      </c>
      <c r="G55" s="2">
        <v>2</v>
      </c>
      <c r="H55">
        <v>0.12813999999999998</v>
      </c>
      <c r="I55">
        <v>0.121</v>
      </c>
      <c r="J55">
        <v>0</v>
      </c>
      <c r="K55">
        <v>1</v>
      </c>
      <c r="L55">
        <v>0</v>
      </c>
      <c r="M55">
        <v>0</v>
      </c>
    </row>
    <row r="56" spans="1:13" x14ac:dyDescent="0.3">
      <c r="A56" t="s">
        <v>123</v>
      </c>
      <c r="B56" t="s">
        <v>123</v>
      </c>
      <c r="C56">
        <v>0</v>
      </c>
      <c r="D56">
        <v>1.1214000000000002</v>
      </c>
      <c r="E56">
        <v>852.37401999999997</v>
      </c>
      <c r="F56">
        <v>570.92798000000005</v>
      </c>
      <c r="G56" s="2">
        <v>4</v>
      </c>
      <c r="H56">
        <v>0.84821999999999997</v>
      </c>
      <c r="I56">
        <v>9.6829999999999999E-2</v>
      </c>
      <c r="J56">
        <v>0</v>
      </c>
      <c r="K56">
        <v>0</v>
      </c>
      <c r="L56">
        <v>0</v>
      </c>
      <c r="M56">
        <v>1</v>
      </c>
    </row>
    <row r="57" spans="1:13" x14ac:dyDescent="0.3">
      <c r="A57" t="s">
        <v>124</v>
      </c>
      <c r="B57" t="s">
        <v>124</v>
      </c>
      <c r="C57">
        <v>0</v>
      </c>
      <c r="D57">
        <v>6.4453500999999997</v>
      </c>
      <c r="E57">
        <v>6224.4502000000002</v>
      </c>
      <c r="F57">
        <v>4518.2002000000002</v>
      </c>
      <c r="G57" s="2">
        <v>1</v>
      </c>
      <c r="H57">
        <v>9.8890000000000006E-2</v>
      </c>
      <c r="I57">
        <v>6.1939999999999995E-2</v>
      </c>
      <c r="J57">
        <v>1</v>
      </c>
      <c r="K57">
        <v>0</v>
      </c>
      <c r="L57">
        <v>0</v>
      </c>
      <c r="M57">
        <v>0</v>
      </c>
    </row>
    <row r="58" spans="1:13" x14ac:dyDescent="0.3">
      <c r="A58" t="s">
        <v>399</v>
      </c>
      <c r="B58" t="s">
        <v>399</v>
      </c>
      <c r="C58">
        <v>1</v>
      </c>
      <c r="D58">
        <v>5.0581299000000003E-2</v>
      </c>
      <c r="E58">
        <v>71.423302000000007</v>
      </c>
      <c r="F58">
        <v>624.53399999999999</v>
      </c>
      <c r="G58" s="2">
        <v>1</v>
      </c>
      <c r="H58">
        <v>1.4999999999999999E-2</v>
      </c>
      <c r="I58">
        <v>1.4999999999999999E-2</v>
      </c>
      <c r="J58">
        <v>1</v>
      </c>
      <c r="K58">
        <v>0</v>
      </c>
      <c r="L58">
        <v>0</v>
      </c>
      <c r="M58">
        <v>0</v>
      </c>
    </row>
    <row r="59" spans="1:13" x14ac:dyDescent="0.3">
      <c r="A59" t="s">
        <v>125</v>
      </c>
      <c r="B59" t="s">
        <v>125</v>
      </c>
      <c r="C59">
        <v>0</v>
      </c>
      <c r="D59">
        <v>2.36653</v>
      </c>
      <c r="E59">
        <v>2162.4699999999998</v>
      </c>
      <c r="F59">
        <v>2953.1799000000001</v>
      </c>
      <c r="G59" s="2">
        <v>1</v>
      </c>
      <c r="H59">
        <v>9.6250000000000002E-2</v>
      </c>
      <c r="I59">
        <v>1.4999999999999999E-2</v>
      </c>
      <c r="J59">
        <v>1</v>
      </c>
      <c r="K59">
        <v>0</v>
      </c>
      <c r="L59">
        <v>0</v>
      </c>
      <c r="M59">
        <v>0</v>
      </c>
    </row>
    <row r="60" spans="1:13" x14ac:dyDescent="0.3">
      <c r="A60" t="s">
        <v>0</v>
      </c>
      <c r="B60" t="s">
        <v>0</v>
      </c>
      <c r="C60">
        <v>1</v>
      </c>
      <c r="D60">
        <v>3.2160899999999999E-2</v>
      </c>
      <c r="E60">
        <v>32.717300000000002</v>
      </c>
      <c r="F60">
        <v>71.070198000000005</v>
      </c>
      <c r="G60" s="2">
        <v>1</v>
      </c>
      <c r="H60">
        <v>1.9600000000000003E-2</v>
      </c>
      <c r="I60">
        <v>7.0000000000000001E-3</v>
      </c>
      <c r="J60">
        <v>1</v>
      </c>
      <c r="K60">
        <v>0</v>
      </c>
      <c r="L60">
        <v>0</v>
      </c>
      <c r="M60">
        <v>0</v>
      </c>
    </row>
    <row r="61" spans="1:13" x14ac:dyDescent="0.3">
      <c r="A61" t="s">
        <v>1</v>
      </c>
      <c r="B61" t="s">
        <v>1</v>
      </c>
      <c r="C61">
        <v>1</v>
      </c>
      <c r="D61">
        <v>0.23344599999999999</v>
      </c>
      <c r="E61">
        <v>160.00800000000001</v>
      </c>
      <c r="F61">
        <v>250.82201000000001</v>
      </c>
      <c r="G61" s="2">
        <v>1</v>
      </c>
      <c r="H61">
        <v>2.3899999999999998E-2</v>
      </c>
      <c r="I61">
        <v>1.933E-2</v>
      </c>
      <c r="J61">
        <v>1</v>
      </c>
      <c r="K61">
        <v>0</v>
      </c>
      <c r="L61">
        <v>0</v>
      </c>
      <c r="M61">
        <v>0</v>
      </c>
    </row>
    <row r="62" spans="1:13" x14ac:dyDescent="0.3">
      <c r="A62" t="s">
        <v>2</v>
      </c>
      <c r="B62" t="s">
        <v>2</v>
      </c>
      <c r="C62">
        <v>0</v>
      </c>
      <c r="D62">
        <v>0.16198398999999999</v>
      </c>
      <c r="E62">
        <v>75.036300999999995</v>
      </c>
      <c r="F62">
        <v>77.669403000000003</v>
      </c>
      <c r="G62" s="2">
        <v>1</v>
      </c>
      <c r="H62">
        <v>4.1829999999999999E-2</v>
      </c>
      <c r="I62">
        <v>2.01E-2</v>
      </c>
      <c r="J62">
        <v>1</v>
      </c>
      <c r="K62">
        <v>0</v>
      </c>
      <c r="L62">
        <v>0</v>
      </c>
      <c r="M62">
        <v>0</v>
      </c>
    </row>
    <row r="63" spans="1:13" x14ac:dyDescent="0.3">
      <c r="A63" t="s">
        <v>400</v>
      </c>
      <c r="B63" t="s">
        <v>400</v>
      </c>
      <c r="C63">
        <v>1</v>
      </c>
      <c r="D63">
        <v>2.6043800000000002E-2</v>
      </c>
      <c r="E63">
        <v>26.364799999999999</v>
      </c>
      <c r="F63">
        <v>24.2178</v>
      </c>
      <c r="G63" s="2">
        <v>1</v>
      </c>
      <c r="H63">
        <v>1.2999999999999999E-2</v>
      </c>
      <c r="I63">
        <v>0.01</v>
      </c>
      <c r="J63">
        <v>1</v>
      </c>
      <c r="K63">
        <v>0</v>
      </c>
      <c r="L63">
        <v>0</v>
      </c>
      <c r="M63">
        <v>0</v>
      </c>
    </row>
    <row r="64" spans="1:13" x14ac:dyDescent="0.3">
      <c r="A64" t="s">
        <v>401</v>
      </c>
      <c r="B64" t="s">
        <v>401</v>
      </c>
      <c r="C64">
        <v>1</v>
      </c>
      <c r="D64">
        <v>0.35531799000000003</v>
      </c>
      <c r="E64">
        <v>123.982</v>
      </c>
      <c r="F64">
        <v>62.2547</v>
      </c>
      <c r="G64" s="2">
        <v>1</v>
      </c>
      <c r="H64">
        <v>1.6E-2</v>
      </c>
      <c r="I64">
        <v>1.2999999999999999E-2</v>
      </c>
      <c r="J64">
        <v>1</v>
      </c>
      <c r="K64">
        <v>0</v>
      </c>
      <c r="L64">
        <v>0</v>
      </c>
      <c r="M64">
        <v>0</v>
      </c>
    </row>
    <row r="65" spans="1:13" x14ac:dyDescent="0.3">
      <c r="A65" t="s">
        <v>62</v>
      </c>
      <c r="B65" t="s">
        <v>62</v>
      </c>
      <c r="C65">
        <v>0</v>
      </c>
      <c r="D65">
        <v>1.2560601</v>
      </c>
      <c r="E65">
        <v>1726.16</v>
      </c>
      <c r="F65">
        <v>3122.5700999999999</v>
      </c>
      <c r="G65" s="2">
        <v>4</v>
      </c>
      <c r="H65">
        <v>0.89100000000000001</v>
      </c>
      <c r="I65">
        <v>0.51229999999999998</v>
      </c>
      <c r="J65">
        <v>0</v>
      </c>
      <c r="K65">
        <v>0</v>
      </c>
      <c r="L65">
        <v>0</v>
      </c>
      <c r="M65">
        <v>1</v>
      </c>
    </row>
    <row r="66" spans="1:13" x14ac:dyDescent="0.3">
      <c r="A66" t="s">
        <v>63</v>
      </c>
      <c r="B66" t="s">
        <v>63</v>
      </c>
      <c r="C66">
        <v>0</v>
      </c>
      <c r="D66">
        <v>2.47248</v>
      </c>
      <c r="E66">
        <v>3997.27</v>
      </c>
      <c r="F66">
        <v>4157.4301999999998</v>
      </c>
      <c r="G66" s="2">
        <v>4</v>
      </c>
      <c r="H66">
        <v>0.52344000000000002</v>
      </c>
      <c r="I66">
        <v>0.52366000000000001</v>
      </c>
      <c r="J66">
        <v>0</v>
      </c>
      <c r="K66">
        <v>0</v>
      </c>
      <c r="L66">
        <v>0</v>
      </c>
      <c r="M66">
        <v>1</v>
      </c>
    </row>
    <row r="67" spans="1:13" x14ac:dyDescent="0.3">
      <c r="A67" t="s">
        <v>64</v>
      </c>
      <c r="B67" t="s">
        <v>64</v>
      </c>
      <c r="C67">
        <v>0</v>
      </c>
      <c r="D67">
        <v>3.1300400000000002</v>
      </c>
      <c r="E67">
        <v>3996.96</v>
      </c>
      <c r="F67">
        <v>4274.04</v>
      </c>
      <c r="G67" s="2">
        <v>2</v>
      </c>
      <c r="H67">
        <v>0.23011000000000001</v>
      </c>
      <c r="I67">
        <v>5.833E-2</v>
      </c>
      <c r="J67">
        <v>0</v>
      </c>
      <c r="K67">
        <v>1</v>
      </c>
      <c r="L67">
        <v>0</v>
      </c>
      <c r="M67">
        <v>0</v>
      </c>
    </row>
    <row r="68" spans="1:13" x14ac:dyDescent="0.3">
      <c r="A68" t="s">
        <v>65</v>
      </c>
      <c r="B68" t="s">
        <v>65</v>
      </c>
      <c r="C68">
        <v>0</v>
      </c>
      <c r="D68">
        <v>4.3691499</v>
      </c>
      <c r="E68">
        <v>5945.1602000000003</v>
      </c>
      <c r="F68">
        <v>4323.1602000000003</v>
      </c>
      <c r="G68" s="2">
        <v>2</v>
      </c>
      <c r="H68">
        <v>0.18890000000000001</v>
      </c>
      <c r="I68">
        <v>4.7399999999999998E-2</v>
      </c>
      <c r="J68">
        <v>0</v>
      </c>
      <c r="K68">
        <v>1</v>
      </c>
      <c r="L68">
        <v>0</v>
      </c>
      <c r="M68">
        <v>0</v>
      </c>
    </row>
    <row r="69" spans="1:13" x14ac:dyDescent="0.3">
      <c r="A69" t="s">
        <v>66</v>
      </c>
      <c r="B69" t="s">
        <v>66</v>
      </c>
      <c r="C69">
        <v>0</v>
      </c>
      <c r="D69">
        <v>1.5195600999999999</v>
      </c>
      <c r="E69">
        <v>2369.2600000000002</v>
      </c>
      <c r="F69">
        <v>3294.6298999999999</v>
      </c>
      <c r="G69" s="2">
        <v>2</v>
      </c>
      <c r="H69">
        <v>0.42980000000000002</v>
      </c>
      <c r="I69">
        <v>0.187</v>
      </c>
      <c r="J69">
        <v>0</v>
      </c>
      <c r="K69">
        <v>1</v>
      </c>
      <c r="L69">
        <v>0</v>
      </c>
      <c r="M69">
        <v>0</v>
      </c>
    </row>
    <row r="70" spans="1:13" x14ac:dyDescent="0.3">
      <c r="A70" t="s">
        <v>107</v>
      </c>
      <c r="B70" t="s">
        <v>107</v>
      </c>
      <c r="C70">
        <v>0</v>
      </c>
      <c r="D70">
        <v>8.0128699999999997E-2</v>
      </c>
      <c r="E70">
        <v>51.441299000000001</v>
      </c>
      <c r="F70">
        <v>63.562899999999999</v>
      </c>
      <c r="G70" s="2">
        <v>2</v>
      </c>
      <c r="H70">
        <v>6.8760000000000002E-2</v>
      </c>
      <c r="I70">
        <v>4.2189999999999998E-2</v>
      </c>
      <c r="J70">
        <v>0</v>
      </c>
      <c r="K70">
        <v>1</v>
      </c>
      <c r="L70">
        <v>0</v>
      </c>
      <c r="M70">
        <v>0</v>
      </c>
    </row>
    <row r="71" spans="1:13" x14ac:dyDescent="0.3">
      <c r="A71" t="s">
        <v>81</v>
      </c>
      <c r="B71" t="s">
        <v>81</v>
      </c>
      <c r="C71">
        <v>0</v>
      </c>
      <c r="D71">
        <v>9.9281700000000001E-2</v>
      </c>
      <c r="E71">
        <v>59.053500999999997</v>
      </c>
      <c r="F71">
        <v>36.767600999999999</v>
      </c>
      <c r="G71" s="2">
        <v>1</v>
      </c>
      <c r="H71">
        <v>1.7999999999999999E-2</v>
      </c>
      <c r="I71">
        <v>1.6999999999999999E-3</v>
      </c>
      <c r="J71">
        <v>1</v>
      </c>
      <c r="K71">
        <v>0</v>
      </c>
      <c r="L71">
        <v>0</v>
      </c>
      <c r="M71">
        <v>0</v>
      </c>
    </row>
    <row r="72" spans="1:13" x14ac:dyDescent="0.3">
      <c r="A72" t="s">
        <v>82</v>
      </c>
      <c r="B72" t="s">
        <v>82</v>
      </c>
      <c r="C72">
        <v>0</v>
      </c>
      <c r="D72">
        <v>0.13735000999999999</v>
      </c>
      <c r="E72">
        <v>74.732803000000004</v>
      </c>
      <c r="F72">
        <v>50.302799</v>
      </c>
      <c r="G72" s="2">
        <v>1</v>
      </c>
      <c r="H72">
        <v>3.1E-2</v>
      </c>
      <c r="I72">
        <v>4.7999999999999996E-3</v>
      </c>
      <c r="J72">
        <v>1</v>
      </c>
      <c r="K72">
        <v>0</v>
      </c>
      <c r="L72">
        <v>0</v>
      </c>
      <c r="M72">
        <v>0</v>
      </c>
    </row>
    <row r="73" spans="1:13" x14ac:dyDescent="0.3">
      <c r="A73" t="s">
        <v>83</v>
      </c>
      <c r="B73" t="s">
        <v>83</v>
      </c>
      <c r="C73">
        <v>0</v>
      </c>
      <c r="D73">
        <v>0.14950101000000002</v>
      </c>
      <c r="E73">
        <v>111.06</v>
      </c>
      <c r="F73">
        <v>59.0336</v>
      </c>
      <c r="G73" s="2">
        <v>1</v>
      </c>
      <c r="H73">
        <v>4.2000000000000003E-2</v>
      </c>
      <c r="I73">
        <v>5.4000000000000003E-3</v>
      </c>
      <c r="J73">
        <v>1</v>
      </c>
      <c r="K73">
        <v>0</v>
      </c>
      <c r="L73">
        <v>0</v>
      </c>
      <c r="M73">
        <v>0</v>
      </c>
    </row>
    <row r="74" spans="1:13" x14ac:dyDescent="0.3">
      <c r="A74" t="s">
        <v>84</v>
      </c>
      <c r="B74" t="s">
        <v>84</v>
      </c>
      <c r="C74">
        <v>0</v>
      </c>
      <c r="D74">
        <v>9.8000800999999998E-2</v>
      </c>
      <c r="E74">
        <v>102.086</v>
      </c>
      <c r="F74">
        <v>59.527400999999998</v>
      </c>
      <c r="G74" s="2">
        <v>1</v>
      </c>
      <c r="H74">
        <v>3.9E-2</v>
      </c>
      <c r="I74">
        <v>5.0000000000000001E-3</v>
      </c>
      <c r="J74">
        <v>1</v>
      </c>
      <c r="K74">
        <v>0</v>
      </c>
      <c r="L74">
        <v>0</v>
      </c>
      <c r="M74">
        <v>0</v>
      </c>
    </row>
    <row r="75" spans="1:13" x14ac:dyDescent="0.3">
      <c r="A75" t="s">
        <v>119</v>
      </c>
      <c r="B75" t="s">
        <v>119</v>
      </c>
      <c r="C75">
        <v>0</v>
      </c>
      <c r="D75">
        <v>3.5381802000000004E-2</v>
      </c>
      <c r="E75">
        <v>44.303600000000003</v>
      </c>
      <c r="F75">
        <v>30.546600000000002</v>
      </c>
      <c r="G75" s="2">
        <v>1</v>
      </c>
      <c r="H75">
        <v>7.5200000000000003E-2</v>
      </c>
      <c r="I75">
        <v>2.4199999999999999E-2</v>
      </c>
      <c r="J75">
        <v>1</v>
      </c>
      <c r="K75">
        <v>0</v>
      </c>
      <c r="L75">
        <v>0</v>
      </c>
      <c r="M75">
        <v>0</v>
      </c>
    </row>
    <row r="76" spans="1:13" x14ac:dyDescent="0.3">
      <c r="A76" t="s">
        <v>73</v>
      </c>
      <c r="B76" t="s">
        <v>73</v>
      </c>
      <c r="C76">
        <v>0</v>
      </c>
      <c r="D76">
        <v>0.68678998000000002</v>
      </c>
      <c r="E76">
        <v>775.34802000000002</v>
      </c>
      <c r="F76">
        <v>1155.25</v>
      </c>
      <c r="G76" s="2">
        <v>2</v>
      </c>
      <c r="H76">
        <v>0.03</v>
      </c>
      <c r="I76">
        <v>2.9870000000000001E-2</v>
      </c>
      <c r="J76">
        <v>0</v>
      </c>
      <c r="K76">
        <v>1</v>
      </c>
      <c r="L76">
        <v>0</v>
      </c>
      <c r="M76">
        <v>0</v>
      </c>
    </row>
    <row r="77" spans="1:13" x14ac:dyDescent="0.3">
      <c r="A77" t="s">
        <v>67</v>
      </c>
      <c r="B77" t="s">
        <v>67</v>
      </c>
      <c r="C77">
        <v>0</v>
      </c>
      <c r="D77">
        <v>0.59970897999999995</v>
      </c>
      <c r="E77">
        <v>647.04796999999996</v>
      </c>
      <c r="F77">
        <v>599.49901999999997</v>
      </c>
      <c r="G77" s="2">
        <v>1</v>
      </c>
      <c r="H77">
        <v>6.0599999999999994E-3</v>
      </c>
      <c r="I77">
        <v>5.0499999999999998E-3</v>
      </c>
      <c r="J77">
        <v>1</v>
      </c>
      <c r="K77">
        <v>0</v>
      </c>
      <c r="L77">
        <v>0</v>
      </c>
      <c r="M77">
        <v>0</v>
      </c>
    </row>
    <row r="78" spans="1:13" x14ac:dyDescent="0.3">
      <c r="A78" t="s">
        <v>68</v>
      </c>
      <c r="B78" t="s">
        <v>68</v>
      </c>
      <c r="C78">
        <v>0</v>
      </c>
      <c r="D78">
        <v>0.76559002999999992</v>
      </c>
      <c r="E78">
        <v>585.48297000000002</v>
      </c>
      <c r="F78">
        <v>542.96600000000001</v>
      </c>
      <c r="G78" s="2">
        <v>1</v>
      </c>
      <c r="H78">
        <v>0.1232</v>
      </c>
      <c r="I78">
        <v>0.01</v>
      </c>
      <c r="J78">
        <v>1</v>
      </c>
      <c r="K78">
        <v>0</v>
      </c>
      <c r="L78">
        <v>0</v>
      </c>
      <c r="M78">
        <v>0</v>
      </c>
    </row>
    <row r="79" spans="1:13" x14ac:dyDescent="0.3">
      <c r="A79" t="s">
        <v>74</v>
      </c>
      <c r="B79" t="s">
        <v>74</v>
      </c>
      <c r="C79">
        <v>0</v>
      </c>
      <c r="D79">
        <v>0.56941198999999998</v>
      </c>
      <c r="E79">
        <v>215.74001000000001</v>
      </c>
      <c r="F79">
        <v>148.12</v>
      </c>
      <c r="G79" s="2">
        <v>1</v>
      </c>
      <c r="H79">
        <v>1.7999999999999999E-2</v>
      </c>
      <c r="I79">
        <v>5.7999999999999996E-3</v>
      </c>
      <c r="J79">
        <v>1</v>
      </c>
      <c r="K79">
        <v>0</v>
      </c>
      <c r="L79">
        <v>0</v>
      </c>
      <c r="M79">
        <v>0</v>
      </c>
    </row>
    <row r="80" spans="1:13" x14ac:dyDescent="0.3">
      <c r="A80" t="s">
        <v>76</v>
      </c>
      <c r="B80" t="s">
        <v>76</v>
      </c>
      <c r="C80">
        <v>1</v>
      </c>
      <c r="D80">
        <v>0.22402499000000001</v>
      </c>
      <c r="E80">
        <v>248.959</v>
      </c>
      <c r="F80">
        <v>229.20399</v>
      </c>
      <c r="G80" s="2">
        <v>1</v>
      </c>
      <c r="H80">
        <v>2.5000000000000001E-2</v>
      </c>
      <c r="I80">
        <v>4.2500000000000003E-2</v>
      </c>
      <c r="J80">
        <v>1</v>
      </c>
      <c r="K80">
        <v>0</v>
      </c>
      <c r="L80">
        <v>0</v>
      </c>
      <c r="M80">
        <v>0</v>
      </c>
    </row>
    <row r="81" spans="1:13" x14ac:dyDescent="0.3">
      <c r="A81" t="s">
        <v>80</v>
      </c>
      <c r="B81" t="s">
        <v>80</v>
      </c>
      <c r="C81">
        <v>1</v>
      </c>
      <c r="D81">
        <v>8.1202004000000008E-2</v>
      </c>
      <c r="E81">
        <v>140.88</v>
      </c>
      <c r="F81">
        <v>141.297</v>
      </c>
      <c r="G81" s="2">
        <v>1</v>
      </c>
      <c r="H81">
        <v>3.3710000000000004E-2</v>
      </c>
      <c r="I81">
        <v>5.738E-2</v>
      </c>
      <c r="J81">
        <v>1</v>
      </c>
      <c r="K81">
        <v>0</v>
      </c>
      <c r="L81">
        <v>0</v>
      </c>
      <c r="M81">
        <v>0</v>
      </c>
    </row>
    <row r="82" spans="1:13" x14ac:dyDescent="0.3">
      <c r="A82" t="s">
        <v>77</v>
      </c>
      <c r="B82" t="s">
        <v>77</v>
      </c>
      <c r="C82">
        <v>1</v>
      </c>
      <c r="D82">
        <v>6.4259101999999999E-2</v>
      </c>
      <c r="E82">
        <v>119.92700000000001</v>
      </c>
      <c r="F82">
        <v>189.21200999999999</v>
      </c>
      <c r="G82" s="2">
        <v>1</v>
      </c>
      <c r="H82">
        <v>2.3420000000000003E-2</v>
      </c>
      <c r="I82">
        <v>6.4700000000000001E-3</v>
      </c>
      <c r="J82">
        <v>1</v>
      </c>
      <c r="K82">
        <v>0</v>
      </c>
      <c r="L82">
        <v>0</v>
      </c>
      <c r="M82">
        <v>0</v>
      </c>
    </row>
    <row r="83" spans="1:13" x14ac:dyDescent="0.3">
      <c r="A83" t="s">
        <v>78</v>
      </c>
      <c r="B83" t="s">
        <v>78</v>
      </c>
      <c r="C83">
        <v>1</v>
      </c>
      <c r="D83">
        <v>0.25972899999999999</v>
      </c>
      <c r="E83">
        <v>197.39699999999999</v>
      </c>
      <c r="F83">
        <v>178.40700000000001</v>
      </c>
      <c r="G83" s="2">
        <v>1</v>
      </c>
      <c r="H83">
        <v>2.1610000000000001E-2</v>
      </c>
      <c r="I83">
        <v>7.7599999999999995E-3</v>
      </c>
      <c r="J83">
        <v>1</v>
      </c>
      <c r="K83">
        <v>0</v>
      </c>
      <c r="L83">
        <v>0</v>
      </c>
      <c r="M83">
        <v>0</v>
      </c>
    </row>
    <row r="84" spans="1:13" x14ac:dyDescent="0.3">
      <c r="A84" t="s">
        <v>60</v>
      </c>
      <c r="B84" t="s">
        <v>60</v>
      </c>
      <c r="C84">
        <v>0</v>
      </c>
      <c r="D84">
        <v>1.6015698999999999</v>
      </c>
      <c r="E84">
        <v>1870.3199</v>
      </c>
      <c r="F84">
        <v>2040.77</v>
      </c>
      <c r="G84" s="2">
        <v>2</v>
      </c>
      <c r="H84">
        <v>8.5610000000000006E-2</v>
      </c>
      <c r="I84">
        <v>4.4999999999999998E-2</v>
      </c>
      <c r="J84">
        <v>0</v>
      </c>
      <c r="K84">
        <v>1</v>
      </c>
      <c r="L84">
        <v>0</v>
      </c>
      <c r="M84">
        <v>0</v>
      </c>
    </row>
    <row r="85" spans="1:13" x14ac:dyDescent="0.3">
      <c r="A85" t="s">
        <v>69</v>
      </c>
      <c r="B85" t="s">
        <v>69</v>
      </c>
      <c r="C85">
        <v>1</v>
      </c>
      <c r="D85">
        <v>2.2204600000000001</v>
      </c>
      <c r="E85">
        <v>973.50201000000004</v>
      </c>
      <c r="F85">
        <v>846.22900000000004</v>
      </c>
      <c r="G85" s="2">
        <v>1</v>
      </c>
      <c r="H85">
        <v>4.0899999999999999E-2</v>
      </c>
      <c r="I85">
        <v>9.2499999999999995E-3</v>
      </c>
      <c r="J85">
        <v>1</v>
      </c>
      <c r="K85">
        <v>0</v>
      </c>
      <c r="L85">
        <v>0</v>
      </c>
      <c r="M85">
        <v>0</v>
      </c>
    </row>
    <row r="86" spans="1:13" x14ac:dyDescent="0.3">
      <c r="A86" t="s">
        <v>70</v>
      </c>
      <c r="B86" t="s">
        <v>70</v>
      </c>
      <c r="C86">
        <v>0</v>
      </c>
      <c r="D86">
        <v>1.2079200000000001</v>
      </c>
      <c r="E86">
        <v>1013.68</v>
      </c>
      <c r="F86">
        <v>764.29199000000006</v>
      </c>
      <c r="G86" s="2">
        <v>2</v>
      </c>
      <c r="H86">
        <v>8.6400000000000005E-2</v>
      </c>
      <c r="I86">
        <v>8.8650000000000007E-2</v>
      </c>
      <c r="J86">
        <v>0</v>
      </c>
      <c r="K86">
        <v>1</v>
      </c>
      <c r="L86">
        <v>0</v>
      </c>
      <c r="M86">
        <v>0</v>
      </c>
    </row>
    <row r="87" spans="1:13" x14ac:dyDescent="0.3">
      <c r="A87" t="s">
        <v>71</v>
      </c>
      <c r="B87" t="s">
        <v>71</v>
      </c>
      <c r="C87">
        <v>0</v>
      </c>
      <c r="D87">
        <v>1.0075000000000001</v>
      </c>
      <c r="E87">
        <v>794.88897999999995</v>
      </c>
      <c r="F87">
        <v>547.12701000000004</v>
      </c>
      <c r="G87" s="2">
        <v>2</v>
      </c>
      <c r="H87">
        <v>0.58628000000000002</v>
      </c>
      <c r="I87">
        <v>6.6900000000000001E-2</v>
      </c>
      <c r="J87">
        <v>0</v>
      </c>
      <c r="K87">
        <v>1</v>
      </c>
      <c r="L87">
        <v>0</v>
      </c>
      <c r="M87">
        <v>0</v>
      </c>
    </row>
    <row r="88" spans="1:13" x14ac:dyDescent="0.3">
      <c r="A88" t="s">
        <v>75</v>
      </c>
      <c r="B88" t="s">
        <v>75</v>
      </c>
      <c r="C88">
        <v>1</v>
      </c>
      <c r="D88">
        <v>0.36655399</v>
      </c>
      <c r="E88">
        <v>270.745</v>
      </c>
      <c r="F88">
        <v>296.72000000000003</v>
      </c>
      <c r="G88" s="2">
        <v>1</v>
      </c>
      <c r="H88">
        <v>2.07E-2</v>
      </c>
      <c r="I88">
        <v>6.9500000000000004E-3</v>
      </c>
      <c r="J88">
        <v>1</v>
      </c>
      <c r="K88">
        <v>0</v>
      </c>
      <c r="L88">
        <v>0</v>
      </c>
      <c r="M88">
        <v>0</v>
      </c>
    </row>
    <row r="89" spans="1:13" x14ac:dyDescent="0.3">
      <c r="A89" t="s">
        <v>120</v>
      </c>
      <c r="B89" t="s">
        <v>120</v>
      </c>
      <c r="C89">
        <v>0</v>
      </c>
      <c r="D89">
        <v>1.25297E-2</v>
      </c>
      <c r="E89">
        <v>40.708697999999998</v>
      </c>
      <c r="F89">
        <v>53.850498000000002</v>
      </c>
      <c r="G89" s="2">
        <v>1</v>
      </c>
      <c r="H89">
        <v>3.2799999999999996E-2</v>
      </c>
      <c r="I89">
        <v>2.63E-2</v>
      </c>
      <c r="J89">
        <v>1</v>
      </c>
      <c r="K89">
        <v>0</v>
      </c>
      <c r="L89">
        <v>0</v>
      </c>
      <c r="M89">
        <v>0</v>
      </c>
    </row>
    <row r="90" spans="1:13" x14ac:dyDescent="0.3">
      <c r="A90" t="s">
        <v>29</v>
      </c>
      <c r="B90" t="s">
        <v>29</v>
      </c>
      <c r="C90">
        <v>1</v>
      </c>
      <c r="D90">
        <v>0.38335699000000001</v>
      </c>
      <c r="E90">
        <v>141.09700000000001</v>
      </c>
      <c r="F90">
        <v>81.111098999999996</v>
      </c>
      <c r="G90" s="2">
        <v>1</v>
      </c>
      <c r="H90">
        <v>1.41E-2</v>
      </c>
      <c r="I90">
        <v>2.2000000000000001E-3</v>
      </c>
      <c r="J90">
        <v>1</v>
      </c>
      <c r="K90">
        <v>0</v>
      </c>
      <c r="L90">
        <v>0</v>
      </c>
      <c r="M90">
        <v>0</v>
      </c>
    </row>
    <row r="91" spans="1:13" x14ac:dyDescent="0.3">
      <c r="A91" t="s">
        <v>30</v>
      </c>
      <c r="B91" t="s">
        <v>30</v>
      </c>
      <c r="C91">
        <v>0</v>
      </c>
      <c r="D91">
        <v>4.4037998000000002E-2</v>
      </c>
      <c r="E91">
        <v>46.384300000000003</v>
      </c>
      <c r="F91">
        <v>85.276802000000004</v>
      </c>
      <c r="G91" s="2">
        <v>2</v>
      </c>
      <c r="H91">
        <v>3.1670000000000004E-2</v>
      </c>
      <c r="I91">
        <v>4.0170000000000004E-2</v>
      </c>
      <c r="J91">
        <v>0</v>
      </c>
      <c r="K91">
        <v>1</v>
      </c>
      <c r="L91">
        <v>0</v>
      </c>
      <c r="M91">
        <v>0</v>
      </c>
    </row>
    <row r="92" spans="1:13" x14ac:dyDescent="0.3">
      <c r="A92" t="s">
        <v>40</v>
      </c>
      <c r="B92" t="s">
        <v>40</v>
      </c>
      <c r="C92">
        <v>0</v>
      </c>
      <c r="D92">
        <v>0.18353299999999997</v>
      </c>
      <c r="E92">
        <v>82.518401999999995</v>
      </c>
      <c r="F92">
        <v>64.400299000000004</v>
      </c>
      <c r="G92" s="2">
        <v>1</v>
      </c>
      <c r="H92">
        <v>2.6800000000000001E-2</v>
      </c>
      <c r="I92">
        <v>8.0999999999999996E-3</v>
      </c>
      <c r="J92">
        <v>1</v>
      </c>
      <c r="K92">
        <v>0</v>
      </c>
      <c r="L92">
        <v>0</v>
      </c>
      <c r="M92">
        <v>0</v>
      </c>
    </row>
    <row r="93" spans="1:13" x14ac:dyDescent="0.3">
      <c r="A93" t="s">
        <v>32</v>
      </c>
      <c r="B93" t="s">
        <v>32</v>
      </c>
      <c r="C93">
        <v>1</v>
      </c>
      <c r="D93">
        <v>4.3329399000000005E-2</v>
      </c>
      <c r="E93">
        <v>66.204300000000003</v>
      </c>
      <c r="F93">
        <v>76.241401999999994</v>
      </c>
      <c r="G93" s="2">
        <v>1</v>
      </c>
      <c r="H93">
        <v>2.7640000000000001E-2</v>
      </c>
      <c r="I93">
        <v>5.9100000000000003E-3</v>
      </c>
      <c r="J93">
        <v>1</v>
      </c>
      <c r="K93">
        <v>0</v>
      </c>
      <c r="L93">
        <v>0</v>
      </c>
      <c r="M93">
        <v>0</v>
      </c>
    </row>
    <row r="94" spans="1:13" x14ac:dyDescent="0.3">
      <c r="A94" t="s">
        <v>35</v>
      </c>
      <c r="B94" t="s">
        <v>35</v>
      </c>
      <c r="C94">
        <v>1</v>
      </c>
      <c r="D94">
        <v>3.4591800999999998E-2</v>
      </c>
      <c r="E94">
        <v>66.894599999999997</v>
      </c>
      <c r="F94">
        <v>58.120899000000001</v>
      </c>
      <c r="G94" s="2">
        <v>1</v>
      </c>
      <c r="H94">
        <v>3.8399999999999997E-2</v>
      </c>
      <c r="I94">
        <v>6.1500000000000001E-3</v>
      </c>
      <c r="J94">
        <v>1</v>
      </c>
      <c r="K94">
        <v>0</v>
      </c>
      <c r="L94">
        <v>0</v>
      </c>
      <c r="M94">
        <v>0</v>
      </c>
    </row>
    <row r="95" spans="1:13" x14ac:dyDescent="0.3">
      <c r="A95" t="s">
        <v>96</v>
      </c>
      <c r="B95" t="s">
        <v>96</v>
      </c>
      <c r="C95">
        <v>0</v>
      </c>
      <c r="D95">
        <v>0.13084899999999999</v>
      </c>
      <c r="E95">
        <v>97.872901999999996</v>
      </c>
      <c r="F95">
        <v>73.252502000000007</v>
      </c>
      <c r="G95" s="2">
        <v>2</v>
      </c>
      <c r="H95">
        <v>0.18049999999999999</v>
      </c>
      <c r="I95">
        <v>3.517E-2</v>
      </c>
      <c r="J95">
        <v>0</v>
      </c>
      <c r="K95">
        <v>1</v>
      </c>
      <c r="L95">
        <v>0</v>
      </c>
      <c r="M95">
        <v>0</v>
      </c>
    </row>
    <row r="96" spans="1:13" x14ac:dyDescent="0.3">
      <c r="A96" t="s">
        <v>106</v>
      </c>
      <c r="B96" t="s">
        <v>106</v>
      </c>
      <c r="C96">
        <v>1</v>
      </c>
      <c r="D96">
        <v>0.25230499000000001</v>
      </c>
      <c r="E96">
        <v>232.65700000000001</v>
      </c>
      <c r="F96">
        <v>95.885399000000007</v>
      </c>
      <c r="G96" s="2">
        <v>1</v>
      </c>
      <c r="H96">
        <v>1.44E-2</v>
      </c>
      <c r="I96">
        <v>1.6500000000000001E-2</v>
      </c>
      <c r="J96">
        <v>1</v>
      </c>
      <c r="K96">
        <v>0</v>
      </c>
      <c r="L96">
        <v>0</v>
      </c>
      <c r="M96">
        <v>0</v>
      </c>
    </row>
    <row r="97" spans="1:13" x14ac:dyDescent="0.3">
      <c r="A97" t="s">
        <v>31</v>
      </c>
      <c r="B97" t="s">
        <v>31</v>
      </c>
      <c r="C97">
        <v>1</v>
      </c>
      <c r="D97">
        <v>1.27175E-2</v>
      </c>
      <c r="E97">
        <v>63.231602000000002</v>
      </c>
      <c r="F97">
        <v>62.558498</v>
      </c>
      <c r="G97" s="2">
        <v>1</v>
      </c>
      <c r="H97">
        <v>2.6600000000000002E-2</v>
      </c>
      <c r="I97">
        <v>3.3E-3</v>
      </c>
      <c r="J97">
        <v>1</v>
      </c>
      <c r="K97">
        <v>0</v>
      </c>
      <c r="L97">
        <v>0</v>
      </c>
      <c r="M97">
        <v>0</v>
      </c>
    </row>
    <row r="98" spans="1:13" x14ac:dyDescent="0.3">
      <c r="A98" t="s">
        <v>33</v>
      </c>
      <c r="B98" t="s">
        <v>33</v>
      </c>
      <c r="C98">
        <v>1</v>
      </c>
      <c r="D98">
        <v>0.27809399000000001</v>
      </c>
      <c r="E98">
        <v>109.038</v>
      </c>
      <c r="F98">
        <v>105.42700000000001</v>
      </c>
      <c r="G98" s="2">
        <v>1</v>
      </c>
      <c r="H98">
        <v>1.1900000000000001E-2</v>
      </c>
      <c r="I98">
        <v>2.7599999999999999E-3</v>
      </c>
      <c r="J98">
        <v>1</v>
      </c>
      <c r="K98">
        <v>0</v>
      </c>
      <c r="L98">
        <v>0</v>
      </c>
      <c r="M98">
        <v>0</v>
      </c>
    </row>
    <row r="99" spans="1:13" x14ac:dyDescent="0.3">
      <c r="A99" t="s">
        <v>28</v>
      </c>
      <c r="B99" t="s">
        <v>28</v>
      </c>
      <c r="C99">
        <v>1</v>
      </c>
      <c r="D99">
        <v>0.66458501999999997</v>
      </c>
      <c r="E99">
        <v>314.17200000000003</v>
      </c>
      <c r="F99">
        <v>287.53798999999998</v>
      </c>
      <c r="G99" s="2">
        <v>1</v>
      </c>
      <c r="H99">
        <v>1.238E-2</v>
      </c>
      <c r="I99">
        <v>1.57E-3</v>
      </c>
      <c r="J99">
        <v>1</v>
      </c>
      <c r="K99">
        <v>0</v>
      </c>
      <c r="L99">
        <v>0</v>
      </c>
      <c r="M99">
        <v>0</v>
      </c>
    </row>
    <row r="100" spans="1:13" x14ac:dyDescent="0.3">
      <c r="A100" t="s">
        <v>34</v>
      </c>
      <c r="B100" t="s">
        <v>34</v>
      </c>
      <c r="C100">
        <v>1</v>
      </c>
      <c r="D100">
        <v>1.04691</v>
      </c>
      <c r="E100">
        <v>382.47100999999998</v>
      </c>
      <c r="F100">
        <v>165.78799000000001</v>
      </c>
      <c r="G100" s="2">
        <v>1</v>
      </c>
      <c r="H100">
        <v>2.818E-2</v>
      </c>
      <c r="I100">
        <v>8.2699999999999996E-3</v>
      </c>
      <c r="J100">
        <v>1</v>
      </c>
      <c r="K100">
        <v>0</v>
      </c>
      <c r="L100">
        <v>0</v>
      </c>
      <c r="M100">
        <v>0</v>
      </c>
    </row>
    <row r="101" spans="1:13" x14ac:dyDescent="0.3">
      <c r="A101" t="s">
        <v>26</v>
      </c>
      <c r="B101" t="s">
        <v>26</v>
      </c>
      <c r="C101">
        <v>1</v>
      </c>
      <c r="D101">
        <v>9.2627998000000003E-2</v>
      </c>
      <c r="E101">
        <v>88.316497999999996</v>
      </c>
      <c r="F101">
        <v>186.17</v>
      </c>
      <c r="G101" s="2">
        <v>1</v>
      </c>
      <c r="H101">
        <v>3.7139999999999999E-2</v>
      </c>
      <c r="I101">
        <v>9.4299999999999991E-3</v>
      </c>
      <c r="J101">
        <v>1</v>
      </c>
      <c r="K101">
        <v>0</v>
      </c>
      <c r="L101">
        <v>0</v>
      </c>
      <c r="M101">
        <v>0</v>
      </c>
    </row>
    <row r="102" spans="1:13" x14ac:dyDescent="0.3">
      <c r="A102" t="s">
        <v>39</v>
      </c>
      <c r="B102" t="s">
        <v>39</v>
      </c>
      <c r="C102">
        <v>1</v>
      </c>
      <c r="D102">
        <v>3.3314601999999999E-2</v>
      </c>
      <c r="E102">
        <v>60.431399999999996</v>
      </c>
      <c r="F102">
        <v>65.988297000000003</v>
      </c>
      <c r="G102" s="2">
        <v>2</v>
      </c>
      <c r="H102">
        <v>0.06</v>
      </c>
      <c r="I102">
        <v>2.35E-2</v>
      </c>
      <c r="J102">
        <v>0</v>
      </c>
      <c r="K102">
        <v>1</v>
      </c>
      <c r="L102">
        <v>0</v>
      </c>
      <c r="M102">
        <v>0</v>
      </c>
    </row>
    <row r="103" spans="1:13" x14ac:dyDescent="0.3">
      <c r="A103" t="s">
        <v>41</v>
      </c>
      <c r="B103" t="s">
        <v>41</v>
      </c>
      <c r="C103">
        <v>1</v>
      </c>
      <c r="D103">
        <v>3.2176201000000001E-2</v>
      </c>
      <c r="E103">
        <v>40.117901000000003</v>
      </c>
      <c r="F103">
        <v>73.319999999999993</v>
      </c>
      <c r="G103" s="2">
        <v>1</v>
      </c>
      <c r="H103">
        <v>3.2670000000000005E-2</v>
      </c>
      <c r="I103">
        <v>1.17E-3</v>
      </c>
      <c r="J103">
        <v>1</v>
      </c>
      <c r="K103">
        <v>0</v>
      </c>
      <c r="L103">
        <v>0</v>
      </c>
      <c r="M103">
        <v>0</v>
      </c>
    </row>
    <row r="104" spans="1:13" x14ac:dyDescent="0.3">
      <c r="A104" t="s">
        <v>43</v>
      </c>
      <c r="B104" t="s">
        <v>43</v>
      </c>
      <c r="C104">
        <v>0</v>
      </c>
      <c r="D104">
        <v>0.34890701000000002</v>
      </c>
      <c r="E104">
        <v>134.07001</v>
      </c>
      <c r="F104">
        <v>82.891700999999998</v>
      </c>
      <c r="G104" s="2">
        <v>1</v>
      </c>
      <c r="H104">
        <v>0.01</v>
      </c>
      <c r="I104">
        <v>3.8E-3</v>
      </c>
      <c r="J104">
        <v>1</v>
      </c>
      <c r="K104">
        <v>0</v>
      </c>
      <c r="L104">
        <v>0</v>
      </c>
      <c r="M104">
        <v>0</v>
      </c>
    </row>
    <row r="105" spans="1:13" x14ac:dyDescent="0.3">
      <c r="A105" t="s">
        <v>36</v>
      </c>
      <c r="B105" t="s">
        <v>36</v>
      </c>
      <c r="C105">
        <v>1</v>
      </c>
      <c r="D105">
        <v>1.1019399000000001</v>
      </c>
      <c r="E105">
        <v>399.98998999999998</v>
      </c>
      <c r="F105">
        <v>222.74199999999999</v>
      </c>
      <c r="G105" s="2">
        <v>1</v>
      </c>
      <c r="H105">
        <v>2.8000000000000001E-2</v>
      </c>
      <c r="I105">
        <v>1.7749999999999998E-2</v>
      </c>
      <c r="J105">
        <v>1</v>
      </c>
      <c r="K105">
        <v>0</v>
      </c>
      <c r="L105">
        <v>0</v>
      </c>
      <c r="M105">
        <v>0</v>
      </c>
    </row>
    <row r="106" spans="1:13" x14ac:dyDescent="0.3">
      <c r="A106" t="s">
        <v>37</v>
      </c>
      <c r="B106" t="s">
        <v>37</v>
      </c>
      <c r="C106">
        <v>1</v>
      </c>
      <c r="D106">
        <v>8.8350898999999997E-2</v>
      </c>
      <c r="E106">
        <v>348.15701000000001</v>
      </c>
      <c r="F106">
        <v>257.733</v>
      </c>
      <c r="G106" s="2">
        <v>1</v>
      </c>
      <c r="H106">
        <v>1.15E-2</v>
      </c>
      <c r="I106">
        <v>4.7000000000000002E-3</v>
      </c>
      <c r="J106">
        <v>1</v>
      </c>
      <c r="K106">
        <v>0</v>
      </c>
      <c r="L106">
        <v>0</v>
      </c>
      <c r="M106">
        <v>0</v>
      </c>
    </row>
    <row r="107" spans="1:13" x14ac:dyDescent="0.3">
      <c r="A107" t="s">
        <v>111</v>
      </c>
      <c r="B107" t="s">
        <v>111</v>
      </c>
      <c r="C107">
        <v>1</v>
      </c>
      <c r="D107">
        <v>8.8216499000000004E-2</v>
      </c>
      <c r="E107">
        <v>45.005401999999997</v>
      </c>
      <c r="F107">
        <v>210.422</v>
      </c>
      <c r="G107" s="2">
        <v>1</v>
      </c>
      <c r="H107">
        <v>1.7999999999999999E-2</v>
      </c>
      <c r="I107">
        <v>1.4999999999999999E-2</v>
      </c>
      <c r="J107">
        <v>1</v>
      </c>
      <c r="K107">
        <v>0</v>
      </c>
      <c r="L107">
        <v>0</v>
      </c>
      <c r="M107">
        <v>0</v>
      </c>
    </row>
    <row r="108" spans="1:13" x14ac:dyDescent="0.3">
      <c r="A108" t="s">
        <v>38</v>
      </c>
      <c r="B108" t="s">
        <v>38</v>
      </c>
      <c r="C108">
        <v>0</v>
      </c>
      <c r="D108">
        <v>2.4985499999999997E-2</v>
      </c>
      <c r="E108">
        <v>125.574</v>
      </c>
      <c r="F108">
        <v>246.196</v>
      </c>
      <c r="G108" s="2">
        <v>1</v>
      </c>
      <c r="H108">
        <v>4.333E-2</v>
      </c>
      <c r="I108">
        <v>4.4999999999999997E-3</v>
      </c>
      <c r="J108">
        <v>1</v>
      </c>
      <c r="K108">
        <v>0</v>
      </c>
      <c r="L108">
        <v>0</v>
      </c>
      <c r="M108">
        <v>0</v>
      </c>
    </row>
    <row r="109" spans="1:13" x14ac:dyDescent="0.3">
      <c r="A109" t="s">
        <v>42</v>
      </c>
      <c r="B109" t="s">
        <v>42</v>
      </c>
      <c r="C109">
        <v>1</v>
      </c>
      <c r="D109">
        <v>5.5520801000000002E-2</v>
      </c>
      <c r="E109">
        <v>36.421599999999998</v>
      </c>
      <c r="F109">
        <v>43.228901</v>
      </c>
      <c r="G109" s="2">
        <v>1</v>
      </c>
      <c r="H109">
        <v>1.291E-2</v>
      </c>
      <c r="I109">
        <v>2.2699999999999999E-3</v>
      </c>
      <c r="J109">
        <v>1</v>
      </c>
      <c r="K109">
        <v>0</v>
      </c>
      <c r="L109">
        <v>0</v>
      </c>
      <c r="M109">
        <v>0</v>
      </c>
    </row>
    <row r="110" spans="1:13" x14ac:dyDescent="0.3">
      <c r="A110" t="s">
        <v>117</v>
      </c>
      <c r="B110" t="s">
        <v>117</v>
      </c>
      <c r="C110">
        <v>0</v>
      </c>
      <c r="D110">
        <v>7.3397200999999995E-2</v>
      </c>
      <c r="E110">
        <v>114.249</v>
      </c>
      <c r="F110">
        <v>100.777</v>
      </c>
      <c r="G110" s="2">
        <v>1</v>
      </c>
      <c r="H110">
        <v>3.288E-2</v>
      </c>
      <c r="I110">
        <v>1.137E-2</v>
      </c>
      <c r="J110">
        <v>1</v>
      </c>
      <c r="K110">
        <v>0</v>
      </c>
      <c r="L110">
        <v>0</v>
      </c>
      <c r="M110">
        <v>0</v>
      </c>
    </row>
    <row r="111" spans="1:13" x14ac:dyDescent="0.3">
      <c r="A111" t="s">
        <v>44</v>
      </c>
      <c r="B111" t="s">
        <v>44</v>
      </c>
      <c r="C111">
        <v>1</v>
      </c>
      <c r="D111">
        <v>0.118245</v>
      </c>
      <c r="E111">
        <v>66.511803</v>
      </c>
      <c r="F111">
        <v>83.151398</v>
      </c>
      <c r="G111" s="2">
        <v>1</v>
      </c>
      <c r="H111">
        <v>2.4500000000000001E-2</v>
      </c>
      <c r="I111">
        <v>7.4999999999999997E-3</v>
      </c>
      <c r="J111">
        <v>1</v>
      </c>
      <c r="K111">
        <v>0</v>
      </c>
      <c r="L111">
        <v>0</v>
      </c>
      <c r="M111">
        <v>0</v>
      </c>
    </row>
    <row r="112" spans="1:13" x14ac:dyDescent="0.3">
      <c r="A112" t="s">
        <v>118</v>
      </c>
      <c r="B112" t="s">
        <v>118</v>
      </c>
      <c r="C112">
        <v>0</v>
      </c>
      <c r="D112">
        <v>0.15210899</v>
      </c>
      <c r="E112">
        <v>82.248703000000006</v>
      </c>
      <c r="F112">
        <v>62.475600999999997</v>
      </c>
      <c r="G112" s="2">
        <v>1</v>
      </c>
      <c r="H112">
        <v>5.45E-2</v>
      </c>
      <c r="I112">
        <v>2.8500000000000001E-2</v>
      </c>
      <c r="J112">
        <v>1</v>
      </c>
      <c r="K112">
        <v>0</v>
      </c>
      <c r="L112">
        <v>0</v>
      </c>
      <c r="M112">
        <v>0</v>
      </c>
    </row>
    <row r="113" spans="1:13" x14ac:dyDescent="0.3">
      <c r="A113" t="s">
        <v>3</v>
      </c>
      <c r="B113" t="s">
        <v>3</v>
      </c>
      <c r="C113">
        <v>1</v>
      </c>
      <c r="D113">
        <v>1.0711899</v>
      </c>
      <c r="E113">
        <v>620.48797999999999</v>
      </c>
      <c r="F113">
        <v>283.875</v>
      </c>
      <c r="G113" s="2">
        <v>1</v>
      </c>
      <c r="H113">
        <v>2.409E-2</v>
      </c>
      <c r="I113">
        <v>0.01</v>
      </c>
      <c r="J113">
        <v>1</v>
      </c>
      <c r="K113">
        <v>0</v>
      </c>
      <c r="L113">
        <v>0</v>
      </c>
      <c r="M113">
        <v>0</v>
      </c>
    </row>
    <row r="114" spans="1:13" x14ac:dyDescent="0.3">
      <c r="A114" t="s">
        <v>7</v>
      </c>
      <c r="B114" t="s">
        <v>7</v>
      </c>
      <c r="C114">
        <v>0</v>
      </c>
      <c r="D114">
        <v>4.5705502000000002E-2</v>
      </c>
      <c r="E114">
        <v>22.946400000000001</v>
      </c>
      <c r="F114">
        <v>34.606898999999999</v>
      </c>
      <c r="G114" s="2">
        <v>1</v>
      </c>
      <c r="H114">
        <v>2.4199999999999999E-2</v>
      </c>
      <c r="I114">
        <v>1.6500000000000001E-2</v>
      </c>
      <c r="J114">
        <v>1</v>
      </c>
      <c r="K114">
        <v>0</v>
      </c>
      <c r="L114">
        <v>0</v>
      </c>
      <c r="M114">
        <v>0</v>
      </c>
    </row>
    <row r="115" spans="1:13" x14ac:dyDescent="0.3">
      <c r="A115" t="s">
        <v>6</v>
      </c>
      <c r="B115" t="s">
        <v>6</v>
      </c>
      <c r="C115">
        <v>0</v>
      </c>
      <c r="D115">
        <v>0.17733600000000002</v>
      </c>
      <c r="E115">
        <v>79.789597000000001</v>
      </c>
      <c r="F115">
        <v>52.835999000000001</v>
      </c>
      <c r="G115" s="2">
        <v>1</v>
      </c>
      <c r="H115">
        <v>1.4999999999999999E-2</v>
      </c>
      <c r="I115">
        <v>1.7999999999999999E-2</v>
      </c>
      <c r="J115">
        <v>1</v>
      </c>
      <c r="K115">
        <v>0</v>
      </c>
      <c r="L115">
        <v>0</v>
      </c>
      <c r="M115">
        <v>0</v>
      </c>
    </row>
    <row r="116" spans="1:13" x14ac:dyDescent="0.3">
      <c r="A116" t="s">
        <v>10</v>
      </c>
      <c r="B116" t="s">
        <v>10</v>
      </c>
      <c r="C116">
        <v>0</v>
      </c>
      <c r="D116">
        <v>3.49818E-2</v>
      </c>
      <c r="E116">
        <v>43.432999000000002</v>
      </c>
      <c r="F116">
        <v>51.273600999999999</v>
      </c>
      <c r="G116" s="2">
        <v>1</v>
      </c>
      <c r="H116">
        <v>2.4670000000000001E-2</v>
      </c>
      <c r="I116">
        <v>1.7170000000000001E-2</v>
      </c>
      <c r="J116">
        <v>1</v>
      </c>
      <c r="K116">
        <v>0</v>
      </c>
      <c r="L116">
        <v>0</v>
      </c>
      <c r="M116">
        <v>0</v>
      </c>
    </row>
    <row r="117" spans="1:13" x14ac:dyDescent="0.3">
      <c r="A117" t="s">
        <v>12</v>
      </c>
      <c r="B117" t="s">
        <v>12</v>
      </c>
      <c r="C117">
        <v>1</v>
      </c>
      <c r="D117">
        <v>0.19634100000000002</v>
      </c>
      <c r="E117">
        <v>87.783798000000004</v>
      </c>
      <c r="F117">
        <v>55.840698000000003</v>
      </c>
      <c r="G117" s="2">
        <v>1</v>
      </c>
      <c r="H117">
        <v>6.4599999999999991E-2</v>
      </c>
      <c r="I117">
        <v>1.2199999999999999E-2</v>
      </c>
      <c r="J117">
        <v>1</v>
      </c>
      <c r="K117">
        <v>0</v>
      </c>
      <c r="L117">
        <v>0</v>
      </c>
      <c r="M117">
        <v>0</v>
      </c>
    </row>
    <row r="118" spans="1:13" x14ac:dyDescent="0.3">
      <c r="A118" t="s">
        <v>49</v>
      </c>
      <c r="B118" t="s">
        <v>49</v>
      </c>
      <c r="C118">
        <v>1</v>
      </c>
      <c r="D118">
        <v>0.48926998999999999</v>
      </c>
      <c r="E118">
        <v>715.16101000000003</v>
      </c>
      <c r="F118">
        <v>416.53899999999999</v>
      </c>
      <c r="G118" s="2">
        <v>1</v>
      </c>
      <c r="H118">
        <v>4.1799999999999997E-2</v>
      </c>
      <c r="I118">
        <v>1.66E-2</v>
      </c>
      <c r="J118">
        <v>1</v>
      </c>
      <c r="K118">
        <v>0</v>
      </c>
      <c r="L118">
        <v>0</v>
      </c>
      <c r="M118">
        <v>0</v>
      </c>
    </row>
    <row r="119" spans="1:13" x14ac:dyDescent="0.3">
      <c r="A119" t="s">
        <v>109</v>
      </c>
      <c r="B119" t="s">
        <v>109</v>
      </c>
      <c r="C119">
        <v>0</v>
      </c>
      <c r="D119">
        <v>4.1201301000000001E-3</v>
      </c>
      <c r="E119">
        <v>9.7317695999999998</v>
      </c>
      <c r="F119">
        <v>41.459800999999999</v>
      </c>
      <c r="G119" s="2">
        <v>1</v>
      </c>
      <c r="H119">
        <v>1.55E-2</v>
      </c>
      <c r="I119">
        <v>0.01</v>
      </c>
      <c r="J119">
        <v>1</v>
      </c>
      <c r="K119">
        <v>0</v>
      </c>
      <c r="L119">
        <v>0</v>
      </c>
      <c r="M119">
        <v>0</v>
      </c>
    </row>
    <row r="120" spans="1:13" x14ac:dyDescent="0.3">
      <c r="A120" t="s">
        <v>54</v>
      </c>
      <c r="B120" t="s">
        <v>54</v>
      </c>
      <c r="C120">
        <v>1</v>
      </c>
      <c r="D120">
        <v>2.2476800999999998E-2</v>
      </c>
      <c r="E120">
        <v>28.6509</v>
      </c>
      <c r="F120">
        <v>49.571499000000003</v>
      </c>
      <c r="G120" s="2">
        <v>4</v>
      </c>
      <c r="H120">
        <v>0.66108</v>
      </c>
      <c r="I120">
        <v>0.28425</v>
      </c>
      <c r="J120">
        <v>0</v>
      </c>
      <c r="K120">
        <v>0</v>
      </c>
      <c r="L120">
        <v>0</v>
      </c>
      <c r="M120">
        <v>1</v>
      </c>
    </row>
    <row r="121" spans="1:13" x14ac:dyDescent="0.3">
      <c r="A121" t="s">
        <v>16</v>
      </c>
      <c r="B121" t="s">
        <v>16</v>
      </c>
      <c r="C121">
        <v>0</v>
      </c>
      <c r="D121">
        <v>0.68809698000000008</v>
      </c>
      <c r="E121">
        <v>243.00700000000001</v>
      </c>
      <c r="F121">
        <v>118.619</v>
      </c>
      <c r="G121" s="2">
        <v>1</v>
      </c>
      <c r="H121">
        <v>2.0399999999999998E-2</v>
      </c>
      <c r="I121">
        <v>2.41E-2</v>
      </c>
      <c r="J121">
        <v>1</v>
      </c>
      <c r="K121">
        <v>0</v>
      </c>
      <c r="L121">
        <v>0</v>
      </c>
      <c r="M121">
        <v>0</v>
      </c>
    </row>
    <row r="122" spans="1:13" x14ac:dyDescent="0.3">
      <c r="A122" t="s">
        <v>108</v>
      </c>
      <c r="B122" t="s">
        <v>108</v>
      </c>
      <c r="C122">
        <v>1</v>
      </c>
      <c r="D122">
        <v>0.25576499999999996</v>
      </c>
      <c r="E122">
        <v>106.354</v>
      </c>
      <c r="F122">
        <v>52.944499999999998</v>
      </c>
      <c r="G122" s="2">
        <v>1</v>
      </c>
      <c r="H122">
        <v>7.9579999999999998E-2</v>
      </c>
      <c r="I122">
        <v>3.3159999999999995E-2</v>
      </c>
      <c r="J122">
        <v>1</v>
      </c>
      <c r="K122">
        <v>0</v>
      </c>
      <c r="L122">
        <v>0</v>
      </c>
      <c r="M122">
        <v>0</v>
      </c>
    </row>
    <row r="123" spans="1:13" x14ac:dyDescent="0.3">
      <c r="A123" t="s">
        <v>402</v>
      </c>
      <c r="B123" t="s">
        <v>402</v>
      </c>
      <c r="C123">
        <v>0</v>
      </c>
      <c r="D123">
        <v>0.68354497999999997</v>
      </c>
      <c r="E123">
        <v>230.00800000000001</v>
      </c>
      <c r="F123">
        <v>113.919</v>
      </c>
      <c r="G123" s="2">
        <v>1</v>
      </c>
      <c r="H123">
        <v>2.6449999999999998E-2</v>
      </c>
      <c r="I123">
        <v>2.5999999999999999E-2</v>
      </c>
      <c r="J123">
        <v>1</v>
      </c>
      <c r="K123">
        <v>0</v>
      </c>
      <c r="L123">
        <v>0</v>
      </c>
      <c r="M123">
        <v>0</v>
      </c>
    </row>
    <row r="124" spans="1:13" x14ac:dyDescent="0.3">
      <c r="A124" t="s">
        <v>5</v>
      </c>
      <c r="B124" t="s">
        <v>5</v>
      </c>
      <c r="C124">
        <v>0</v>
      </c>
      <c r="D124">
        <v>1.3754399999999999E-3</v>
      </c>
      <c r="E124">
        <v>32.558101999999998</v>
      </c>
      <c r="F124">
        <v>22.667100999999999</v>
      </c>
      <c r="G124" s="2">
        <v>1</v>
      </c>
      <c r="H124">
        <v>2.6499999999999999E-2</v>
      </c>
      <c r="I124">
        <v>1.5380000000000001E-2</v>
      </c>
      <c r="J124">
        <v>1</v>
      </c>
      <c r="K124">
        <v>0</v>
      </c>
      <c r="L124">
        <v>0</v>
      </c>
      <c r="M124">
        <v>0</v>
      </c>
    </row>
    <row r="125" spans="1:13" x14ac:dyDescent="0.3">
      <c r="A125" t="s">
        <v>45</v>
      </c>
      <c r="B125" t="s">
        <v>45</v>
      </c>
      <c r="C125">
        <v>1</v>
      </c>
      <c r="D125">
        <v>2.3842500999999999E-2</v>
      </c>
      <c r="E125">
        <v>41.797901000000003</v>
      </c>
      <c r="F125">
        <v>135.358</v>
      </c>
      <c r="G125" s="2">
        <v>1</v>
      </c>
      <c r="H125">
        <v>1.8699999999999998E-2</v>
      </c>
      <c r="I125">
        <v>1.11E-2</v>
      </c>
      <c r="J125">
        <v>1</v>
      </c>
      <c r="K125">
        <v>0</v>
      </c>
      <c r="L125">
        <v>0</v>
      </c>
      <c r="M125">
        <v>0</v>
      </c>
    </row>
    <row r="126" spans="1:13" x14ac:dyDescent="0.3">
      <c r="A126" t="s">
        <v>46</v>
      </c>
      <c r="B126" t="s">
        <v>46</v>
      </c>
      <c r="C126">
        <v>1</v>
      </c>
      <c r="D126">
        <v>1.3021699999999999E-2</v>
      </c>
      <c r="E126">
        <v>26.769698999999999</v>
      </c>
      <c r="F126">
        <v>37.339100000000002</v>
      </c>
      <c r="G126" s="2">
        <v>1</v>
      </c>
      <c r="H126">
        <v>5.867E-2</v>
      </c>
      <c r="I126">
        <v>2.2920000000000003E-2</v>
      </c>
      <c r="J126">
        <v>1</v>
      </c>
      <c r="K126">
        <v>0</v>
      </c>
      <c r="L126">
        <v>0</v>
      </c>
      <c r="M126">
        <v>0</v>
      </c>
    </row>
    <row r="127" spans="1:13" x14ac:dyDescent="0.3">
      <c r="A127" t="s">
        <v>103</v>
      </c>
      <c r="B127" t="s">
        <v>103</v>
      </c>
      <c r="C127">
        <v>0</v>
      </c>
      <c r="D127">
        <v>2.6922701E-2</v>
      </c>
      <c r="E127">
        <v>63.013900999999997</v>
      </c>
      <c r="F127">
        <v>92.251198000000002</v>
      </c>
      <c r="G127" s="2">
        <v>1</v>
      </c>
      <c r="H127">
        <v>2.3350000000000003E-2</v>
      </c>
      <c r="I127">
        <v>1.157E-2</v>
      </c>
      <c r="J127">
        <v>1</v>
      </c>
      <c r="K127">
        <v>0</v>
      </c>
      <c r="L127">
        <v>0</v>
      </c>
      <c r="M127">
        <v>0</v>
      </c>
    </row>
    <row r="128" spans="1:13" x14ac:dyDescent="0.3">
      <c r="A128" t="s">
        <v>104</v>
      </c>
      <c r="B128" t="s">
        <v>104</v>
      </c>
      <c r="C128">
        <v>0</v>
      </c>
      <c r="D128">
        <v>7.8167197999999993E-2</v>
      </c>
      <c r="E128">
        <v>57.798901000000001</v>
      </c>
      <c r="F128">
        <v>69.679398000000006</v>
      </c>
      <c r="G128" s="2">
        <v>2</v>
      </c>
      <c r="H128">
        <v>0.18583000000000002</v>
      </c>
      <c r="I128">
        <v>8.7999999999999995E-2</v>
      </c>
      <c r="J128">
        <v>0</v>
      </c>
      <c r="K128">
        <v>1</v>
      </c>
      <c r="L128">
        <v>0</v>
      </c>
      <c r="M128">
        <v>0</v>
      </c>
    </row>
    <row r="129" spans="1:13" x14ac:dyDescent="0.3">
      <c r="A129" t="s">
        <v>97</v>
      </c>
      <c r="B129" t="s">
        <v>97</v>
      </c>
      <c r="C129">
        <v>0</v>
      </c>
      <c r="D129">
        <v>1.9507999000000002E-2</v>
      </c>
      <c r="E129">
        <v>39.177897999999999</v>
      </c>
      <c r="F129">
        <v>81.994003000000006</v>
      </c>
      <c r="G129" s="2">
        <v>1</v>
      </c>
      <c r="H129">
        <v>8.0599999999999991E-2</v>
      </c>
      <c r="I129">
        <v>3.1899999999999998E-2</v>
      </c>
      <c r="J129">
        <v>1</v>
      </c>
      <c r="K129">
        <v>0</v>
      </c>
      <c r="L129">
        <v>0</v>
      </c>
      <c r="M129">
        <v>0</v>
      </c>
    </row>
    <row r="130" spans="1:13" x14ac:dyDescent="0.3">
      <c r="A130" t="s">
        <v>403</v>
      </c>
      <c r="B130" t="s">
        <v>403</v>
      </c>
      <c r="C130">
        <v>1</v>
      </c>
      <c r="D130">
        <v>1.07937E-2</v>
      </c>
      <c r="E130">
        <v>57.748001000000002</v>
      </c>
      <c r="F130">
        <v>54.598599</v>
      </c>
      <c r="G130" s="2">
        <v>1</v>
      </c>
      <c r="H130">
        <v>1.11E-2</v>
      </c>
      <c r="I130">
        <v>0.01</v>
      </c>
      <c r="J130">
        <v>1</v>
      </c>
      <c r="K130">
        <v>0</v>
      </c>
      <c r="L130">
        <v>0</v>
      </c>
      <c r="M130">
        <v>0</v>
      </c>
    </row>
    <row r="131" spans="1:13" x14ac:dyDescent="0.3">
      <c r="A131" t="s">
        <v>112</v>
      </c>
      <c r="B131" t="s">
        <v>112</v>
      </c>
      <c r="C131">
        <v>0</v>
      </c>
      <c r="D131">
        <v>0.17727699000000002</v>
      </c>
      <c r="E131">
        <v>65.364304000000004</v>
      </c>
      <c r="F131">
        <v>58.148600999999999</v>
      </c>
      <c r="G131" s="2">
        <v>2</v>
      </c>
      <c r="H131">
        <v>0.14549999999999999</v>
      </c>
      <c r="I131">
        <v>4.1500000000000002E-2</v>
      </c>
      <c r="J131">
        <v>0</v>
      </c>
      <c r="K131">
        <v>1</v>
      </c>
      <c r="L131">
        <v>0</v>
      </c>
      <c r="M131">
        <v>0</v>
      </c>
    </row>
    <row r="132" spans="1:13" x14ac:dyDescent="0.3">
      <c r="A132" t="s">
        <v>13</v>
      </c>
      <c r="B132" t="s">
        <v>13</v>
      </c>
      <c r="C132">
        <v>1</v>
      </c>
      <c r="D132">
        <v>2.7006499999999999E-2</v>
      </c>
      <c r="E132">
        <v>29.527201000000002</v>
      </c>
      <c r="F132">
        <v>26.492901</v>
      </c>
      <c r="G132" s="2">
        <v>1</v>
      </c>
      <c r="H132">
        <v>3.39E-2</v>
      </c>
      <c r="I132">
        <v>2.3399999999999997E-2</v>
      </c>
      <c r="J132">
        <v>1</v>
      </c>
      <c r="K132">
        <v>0</v>
      </c>
      <c r="L132">
        <v>0</v>
      </c>
      <c r="M132">
        <v>0</v>
      </c>
    </row>
    <row r="133" spans="1:13" x14ac:dyDescent="0.3">
      <c r="A133" t="s">
        <v>113</v>
      </c>
      <c r="B133" t="s">
        <v>113</v>
      </c>
      <c r="C133">
        <v>0</v>
      </c>
      <c r="D133">
        <v>8.3025397999999997E-3</v>
      </c>
      <c r="E133">
        <v>36.195399999999999</v>
      </c>
      <c r="F133">
        <v>30.5671</v>
      </c>
      <c r="G133" s="2">
        <v>2</v>
      </c>
      <c r="H133">
        <v>2.9440000000000001E-2</v>
      </c>
      <c r="I133">
        <v>2.7E-2</v>
      </c>
      <c r="J133">
        <v>0</v>
      </c>
      <c r="K133">
        <v>1</v>
      </c>
      <c r="L133">
        <v>0</v>
      </c>
      <c r="M133">
        <v>0</v>
      </c>
    </row>
    <row r="134" spans="1:13" x14ac:dyDescent="0.3">
      <c r="A134" t="s">
        <v>11</v>
      </c>
      <c r="B134" t="s">
        <v>11</v>
      </c>
      <c r="C134">
        <v>0</v>
      </c>
      <c r="D134">
        <v>7.7817595999999989E-2</v>
      </c>
      <c r="E134">
        <v>69.465102999999999</v>
      </c>
      <c r="F134">
        <v>58.241402000000001</v>
      </c>
      <c r="G134" s="2">
        <v>1</v>
      </c>
      <c r="H134">
        <v>0.01</v>
      </c>
      <c r="I134">
        <v>0.01</v>
      </c>
      <c r="J134">
        <v>1</v>
      </c>
      <c r="K134">
        <v>0</v>
      </c>
      <c r="L134">
        <v>0</v>
      </c>
      <c r="M134">
        <v>0</v>
      </c>
    </row>
    <row r="135" spans="1:13" x14ac:dyDescent="0.3">
      <c r="A135" t="s">
        <v>114</v>
      </c>
      <c r="B135" t="s">
        <v>114</v>
      </c>
      <c r="C135">
        <v>0</v>
      </c>
      <c r="D135">
        <v>1.13712E-2</v>
      </c>
      <c r="E135">
        <v>36.363200999999997</v>
      </c>
      <c r="F135">
        <v>43.759498999999998</v>
      </c>
      <c r="G135" s="2">
        <v>2</v>
      </c>
      <c r="H135">
        <v>9.6329999999999999E-2</v>
      </c>
      <c r="I135">
        <v>5.0220000000000001E-2</v>
      </c>
      <c r="J135">
        <v>0</v>
      </c>
      <c r="K135">
        <v>1</v>
      </c>
      <c r="L135">
        <v>0</v>
      </c>
      <c r="M135">
        <v>0</v>
      </c>
    </row>
    <row r="136" spans="1:13" x14ac:dyDescent="0.3">
      <c r="A136" t="s">
        <v>4</v>
      </c>
      <c r="B136" t="s">
        <v>4</v>
      </c>
      <c r="C136">
        <v>1</v>
      </c>
      <c r="D136">
        <v>0.44337200999999998</v>
      </c>
      <c r="E136">
        <v>137.37100000000001</v>
      </c>
      <c r="F136">
        <v>112.254</v>
      </c>
      <c r="G136" s="2">
        <v>1</v>
      </c>
      <c r="H136">
        <v>0.1129</v>
      </c>
      <c r="I136">
        <v>3.6700000000000003E-2</v>
      </c>
      <c r="J136">
        <v>1</v>
      </c>
      <c r="K136">
        <v>0</v>
      </c>
      <c r="L136">
        <v>0</v>
      </c>
      <c r="M136">
        <v>0</v>
      </c>
    </row>
    <row r="137" spans="1:13" x14ac:dyDescent="0.3">
      <c r="A137" t="s">
        <v>131</v>
      </c>
      <c r="B137" t="s">
        <v>131</v>
      </c>
      <c r="C137">
        <v>0</v>
      </c>
      <c r="D137">
        <v>1.03149</v>
      </c>
      <c r="E137">
        <v>720.76702999999998</v>
      </c>
      <c r="F137">
        <v>643.99199999999996</v>
      </c>
      <c r="G137" s="2">
        <v>1</v>
      </c>
      <c r="H137">
        <v>6.4999999999999997E-3</v>
      </c>
      <c r="I137">
        <v>4.4999999999999997E-3</v>
      </c>
      <c r="J137">
        <v>1</v>
      </c>
      <c r="K137">
        <v>0</v>
      </c>
      <c r="L137">
        <v>0</v>
      </c>
      <c r="M137">
        <v>0</v>
      </c>
    </row>
    <row r="138" spans="1:13" x14ac:dyDescent="0.3">
      <c r="A138" t="s">
        <v>133</v>
      </c>
      <c r="B138" t="s">
        <v>133</v>
      </c>
      <c r="C138">
        <v>0</v>
      </c>
      <c r="D138">
        <v>1.1827999999999999</v>
      </c>
      <c r="E138">
        <v>551.93298000000004</v>
      </c>
      <c r="F138">
        <v>227.71700000000001</v>
      </c>
      <c r="G138" s="2">
        <v>1</v>
      </c>
      <c r="H138">
        <v>8.0000000000000002E-3</v>
      </c>
      <c r="I138">
        <v>1.75E-3</v>
      </c>
      <c r="J138">
        <v>1</v>
      </c>
      <c r="K138">
        <v>0</v>
      </c>
      <c r="L138">
        <v>0</v>
      </c>
      <c r="M138">
        <v>0</v>
      </c>
    </row>
    <row r="139" spans="1:13" x14ac:dyDescent="0.3">
      <c r="A139" t="s">
        <v>134</v>
      </c>
      <c r="B139" t="s">
        <v>134</v>
      </c>
      <c r="C139">
        <v>0</v>
      </c>
      <c r="D139">
        <v>2.7519499999999999</v>
      </c>
      <c r="E139">
        <v>2174.4699999999998</v>
      </c>
      <c r="F139">
        <v>2037.28</v>
      </c>
      <c r="G139" s="2">
        <v>1</v>
      </c>
      <c r="H139">
        <v>2.283E-2</v>
      </c>
      <c r="I139">
        <v>1.383E-2</v>
      </c>
      <c r="J139">
        <v>1</v>
      </c>
      <c r="K139">
        <v>0</v>
      </c>
      <c r="L139">
        <v>0</v>
      </c>
      <c r="M139">
        <v>0</v>
      </c>
    </row>
    <row r="140" spans="1:13" x14ac:dyDescent="0.3">
      <c r="A140" t="s">
        <v>135</v>
      </c>
      <c r="B140" t="s">
        <v>135</v>
      </c>
      <c r="C140">
        <v>0</v>
      </c>
      <c r="D140">
        <v>2.2059099</v>
      </c>
      <c r="E140">
        <v>2585.3301000000001</v>
      </c>
      <c r="F140">
        <v>2031.7</v>
      </c>
      <c r="G140" s="2">
        <v>1</v>
      </c>
      <c r="H140">
        <v>1.7999999999999999E-2</v>
      </c>
      <c r="I140">
        <v>1.2500000000000001E-2</v>
      </c>
      <c r="J140">
        <v>1</v>
      </c>
      <c r="K140">
        <v>0</v>
      </c>
      <c r="L140">
        <v>0</v>
      </c>
      <c r="M140">
        <v>0</v>
      </c>
    </row>
    <row r="141" spans="1:13" x14ac:dyDescent="0.3">
      <c r="A141" t="s">
        <v>136</v>
      </c>
      <c r="B141" t="s">
        <v>136</v>
      </c>
      <c r="C141">
        <v>0</v>
      </c>
      <c r="D141">
        <v>1.6977800000000001</v>
      </c>
      <c r="E141">
        <v>1801.64</v>
      </c>
      <c r="F141">
        <v>2026.08</v>
      </c>
      <c r="G141" s="2">
        <v>1</v>
      </c>
      <c r="H141">
        <v>2.4829999999999998E-2</v>
      </c>
      <c r="I141">
        <v>2.6700000000000001E-3</v>
      </c>
      <c r="J141">
        <v>1</v>
      </c>
      <c r="K141">
        <v>0</v>
      </c>
      <c r="L141">
        <v>0</v>
      </c>
      <c r="M141">
        <v>0</v>
      </c>
    </row>
    <row r="142" spans="1:13" x14ac:dyDescent="0.3">
      <c r="A142" t="s">
        <v>137</v>
      </c>
      <c r="B142" t="s">
        <v>137</v>
      </c>
      <c r="C142">
        <v>0</v>
      </c>
      <c r="D142">
        <v>0.7268029800000001</v>
      </c>
      <c r="E142">
        <v>1755.62</v>
      </c>
      <c r="F142">
        <v>1718.3199</v>
      </c>
      <c r="G142" s="2">
        <v>1</v>
      </c>
      <c r="H142">
        <v>7.0000000000000001E-3</v>
      </c>
      <c r="I142">
        <v>1.83E-3</v>
      </c>
      <c r="J142">
        <v>1</v>
      </c>
      <c r="K142">
        <v>0</v>
      </c>
      <c r="L142">
        <v>0</v>
      </c>
      <c r="M142">
        <v>0</v>
      </c>
    </row>
    <row r="143" spans="1:13" x14ac:dyDescent="0.3">
      <c r="A143" t="s">
        <v>138</v>
      </c>
      <c r="B143" t="s">
        <v>138</v>
      </c>
      <c r="C143">
        <v>0</v>
      </c>
      <c r="D143">
        <v>1.13229</v>
      </c>
      <c r="E143">
        <v>1741.97</v>
      </c>
      <c r="F143">
        <v>1920.35</v>
      </c>
      <c r="G143" s="2">
        <v>1</v>
      </c>
      <c r="H143">
        <v>9.4999999999999998E-3</v>
      </c>
      <c r="I143">
        <v>4.6699999999999997E-3</v>
      </c>
      <c r="J143">
        <v>1</v>
      </c>
      <c r="K143">
        <v>0</v>
      </c>
      <c r="L143">
        <v>0</v>
      </c>
      <c r="M143">
        <v>0</v>
      </c>
    </row>
    <row r="144" spans="1:13" x14ac:dyDescent="0.3">
      <c r="A144" t="s">
        <v>139</v>
      </c>
      <c r="B144" t="s">
        <v>139</v>
      </c>
      <c r="C144">
        <v>0</v>
      </c>
      <c r="D144">
        <v>0.100992</v>
      </c>
      <c r="E144">
        <v>38.813999000000003</v>
      </c>
      <c r="F144">
        <v>22.389799</v>
      </c>
      <c r="G144" s="2">
        <v>1</v>
      </c>
      <c r="H144">
        <v>1E-3</v>
      </c>
      <c r="I144">
        <v>1E-3</v>
      </c>
      <c r="J144">
        <v>1</v>
      </c>
      <c r="K144">
        <v>0</v>
      </c>
      <c r="L144">
        <v>0</v>
      </c>
      <c r="M144">
        <v>0</v>
      </c>
    </row>
    <row r="145" spans="1:13" x14ac:dyDescent="0.3">
      <c r="A145" t="s">
        <v>140</v>
      </c>
      <c r="B145" t="s">
        <v>140</v>
      </c>
      <c r="C145">
        <v>0</v>
      </c>
      <c r="D145">
        <v>5.6098998999999997E-2</v>
      </c>
      <c r="E145">
        <v>54.326301999999998</v>
      </c>
      <c r="F145">
        <v>300.69299000000001</v>
      </c>
      <c r="G145" s="2">
        <v>1</v>
      </c>
      <c r="H145">
        <v>5.4999999999999997E-3</v>
      </c>
      <c r="I145">
        <v>3.5000000000000001E-3</v>
      </c>
      <c r="J145">
        <v>1</v>
      </c>
      <c r="K145">
        <v>0</v>
      </c>
      <c r="L145">
        <v>0</v>
      </c>
      <c r="M145">
        <v>0</v>
      </c>
    </row>
    <row r="146" spans="1:13" x14ac:dyDescent="0.3">
      <c r="A146" t="s">
        <v>141</v>
      </c>
      <c r="B146" t="s">
        <v>141</v>
      </c>
      <c r="C146">
        <v>0</v>
      </c>
      <c r="D146">
        <v>0.133855</v>
      </c>
      <c r="E146">
        <v>59.042000000000002</v>
      </c>
      <c r="F146">
        <v>25.931298999999999</v>
      </c>
      <c r="G146" s="2">
        <v>2</v>
      </c>
      <c r="H146">
        <v>0.115</v>
      </c>
      <c r="I146">
        <v>1.525E-2</v>
      </c>
      <c r="J146">
        <v>0</v>
      </c>
      <c r="K146">
        <v>1</v>
      </c>
      <c r="L146">
        <v>0</v>
      </c>
      <c r="M146">
        <v>0</v>
      </c>
    </row>
    <row r="147" spans="1:13" x14ac:dyDescent="0.3">
      <c r="A147" t="s">
        <v>142</v>
      </c>
      <c r="B147" t="s">
        <v>142</v>
      </c>
      <c r="C147">
        <v>0</v>
      </c>
      <c r="D147">
        <v>0.85160999000000004</v>
      </c>
      <c r="E147">
        <v>226.727</v>
      </c>
      <c r="F147">
        <v>96.314796000000001</v>
      </c>
      <c r="G147" s="2">
        <v>1</v>
      </c>
      <c r="H147">
        <v>1.35E-2</v>
      </c>
      <c r="I147">
        <v>3.7499999999999999E-3</v>
      </c>
      <c r="J147">
        <v>1</v>
      </c>
      <c r="K147">
        <v>0</v>
      </c>
      <c r="L147">
        <v>0</v>
      </c>
      <c r="M147">
        <v>0</v>
      </c>
    </row>
    <row r="148" spans="1:13" x14ac:dyDescent="0.3">
      <c r="A148" t="s">
        <v>143</v>
      </c>
      <c r="B148" t="s">
        <v>143</v>
      </c>
      <c r="C148">
        <v>0</v>
      </c>
      <c r="D148">
        <v>2.0080500000000001E-2</v>
      </c>
      <c r="E148">
        <v>15.090299999999999</v>
      </c>
      <c r="F148">
        <v>15.072900000000001</v>
      </c>
      <c r="G148" s="2">
        <v>1</v>
      </c>
      <c r="H148">
        <v>4.6670000000000003E-2</v>
      </c>
      <c r="I148">
        <v>2.0500000000000001E-2</v>
      </c>
      <c r="J148">
        <v>1</v>
      </c>
      <c r="K148">
        <v>0</v>
      </c>
      <c r="L148">
        <v>0</v>
      </c>
      <c r="M148">
        <v>0</v>
      </c>
    </row>
    <row r="149" spans="1:13" x14ac:dyDescent="0.3">
      <c r="A149" t="s">
        <v>144</v>
      </c>
      <c r="B149" t="s">
        <v>144</v>
      </c>
      <c r="C149">
        <v>0</v>
      </c>
      <c r="D149">
        <v>0.29798599000000003</v>
      </c>
      <c r="E149">
        <v>270.05200000000002</v>
      </c>
      <c r="F149">
        <v>442.14400999999998</v>
      </c>
      <c r="G149" s="2">
        <v>1</v>
      </c>
      <c r="H149">
        <v>2.3E-2</v>
      </c>
      <c r="I149">
        <v>3.2499999999999999E-3</v>
      </c>
      <c r="J149">
        <v>1</v>
      </c>
      <c r="K149">
        <v>0</v>
      </c>
      <c r="L149">
        <v>0</v>
      </c>
      <c r="M149">
        <v>0</v>
      </c>
    </row>
    <row r="150" spans="1:13" x14ac:dyDescent="0.3">
      <c r="A150" t="s">
        <v>145</v>
      </c>
      <c r="B150" t="s">
        <v>145</v>
      </c>
      <c r="C150">
        <v>0</v>
      </c>
      <c r="D150">
        <v>0.27001598999999998</v>
      </c>
      <c r="E150">
        <v>167.27799999999999</v>
      </c>
      <c r="F150">
        <v>144.077</v>
      </c>
      <c r="G150" s="2">
        <v>1</v>
      </c>
      <c r="H150">
        <v>3.4000000000000002E-2</v>
      </c>
      <c r="I150">
        <v>5.7499999999999999E-3</v>
      </c>
      <c r="J150">
        <v>1</v>
      </c>
      <c r="K150">
        <v>0</v>
      </c>
      <c r="L150">
        <v>0</v>
      </c>
      <c r="M150">
        <v>0</v>
      </c>
    </row>
    <row r="151" spans="1:13" x14ac:dyDescent="0.3">
      <c r="A151" t="s">
        <v>146</v>
      </c>
      <c r="B151" t="s">
        <v>146</v>
      </c>
      <c r="C151">
        <v>0</v>
      </c>
      <c r="D151">
        <v>0.37461898999999999</v>
      </c>
      <c r="E151">
        <v>151.03899999999999</v>
      </c>
      <c r="F151">
        <v>76.099502999999999</v>
      </c>
      <c r="G151" s="2">
        <v>1</v>
      </c>
      <c r="H151">
        <v>1E-3</v>
      </c>
      <c r="I151">
        <v>1E-3</v>
      </c>
      <c r="J151">
        <v>1</v>
      </c>
      <c r="K151">
        <v>0</v>
      </c>
      <c r="L151">
        <v>0</v>
      </c>
      <c r="M151">
        <v>0</v>
      </c>
    </row>
    <row r="152" spans="1:13" x14ac:dyDescent="0.3">
      <c r="A152" t="s">
        <v>147</v>
      </c>
      <c r="B152" t="s">
        <v>147</v>
      </c>
      <c r="C152">
        <v>0</v>
      </c>
      <c r="D152">
        <v>2.18805E-3</v>
      </c>
      <c r="E152">
        <v>3.7436299000000002</v>
      </c>
      <c r="F152">
        <v>13.998900000000001</v>
      </c>
      <c r="G152" s="2">
        <v>1</v>
      </c>
      <c r="H152">
        <v>2.9250000000000002E-2</v>
      </c>
      <c r="I152">
        <v>5.0000000000000001E-3</v>
      </c>
      <c r="J152">
        <v>1</v>
      </c>
      <c r="K152">
        <v>0</v>
      </c>
      <c r="L152">
        <v>0</v>
      </c>
      <c r="M152">
        <v>0</v>
      </c>
    </row>
    <row r="153" spans="1:13" x14ac:dyDescent="0.3">
      <c r="A153" t="s">
        <v>148</v>
      </c>
      <c r="B153" t="s">
        <v>148</v>
      </c>
      <c r="C153">
        <v>0</v>
      </c>
      <c r="D153">
        <v>0.10984000000000001</v>
      </c>
      <c r="E153">
        <v>154.48801</v>
      </c>
      <c r="F153">
        <v>469.40201000000002</v>
      </c>
      <c r="G153" s="2">
        <v>1</v>
      </c>
      <c r="H153">
        <v>2.2799999999999999E-3</v>
      </c>
      <c r="I153">
        <v>0.01</v>
      </c>
      <c r="J153">
        <v>1</v>
      </c>
      <c r="K153">
        <v>0</v>
      </c>
      <c r="L153">
        <v>0</v>
      </c>
      <c r="M153">
        <v>0</v>
      </c>
    </row>
    <row r="154" spans="1:13" x14ac:dyDescent="0.3">
      <c r="A154" t="s">
        <v>149</v>
      </c>
      <c r="B154" t="s">
        <v>149</v>
      </c>
      <c r="C154">
        <v>0</v>
      </c>
      <c r="D154">
        <v>0.77123499000000006</v>
      </c>
      <c r="E154">
        <v>834.18799000000001</v>
      </c>
      <c r="F154">
        <v>627.625</v>
      </c>
      <c r="G154" s="2">
        <v>2</v>
      </c>
      <c r="H154">
        <v>2.085E-2</v>
      </c>
      <c r="I154">
        <v>6.5569999999999989E-2</v>
      </c>
      <c r="J154">
        <v>0</v>
      </c>
      <c r="K154">
        <v>1</v>
      </c>
      <c r="L154">
        <v>0</v>
      </c>
      <c r="M154">
        <v>0</v>
      </c>
    </row>
    <row r="155" spans="1:13" x14ac:dyDescent="0.3">
      <c r="A155" t="s">
        <v>150</v>
      </c>
      <c r="B155" t="s">
        <v>150</v>
      </c>
      <c r="C155">
        <v>0</v>
      </c>
      <c r="D155">
        <v>4.3745499E-3</v>
      </c>
      <c r="E155">
        <v>152.71200999999999</v>
      </c>
      <c r="F155">
        <v>266.76900999999998</v>
      </c>
      <c r="G155" s="2">
        <v>2</v>
      </c>
      <c r="H155">
        <v>7.0000000000000001E-3</v>
      </c>
      <c r="I155">
        <v>3.0280000000000001E-2</v>
      </c>
      <c r="J155">
        <v>0</v>
      </c>
      <c r="K155">
        <v>1</v>
      </c>
      <c r="L155">
        <v>0</v>
      </c>
      <c r="M155">
        <v>0</v>
      </c>
    </row>
    <row r="156" spans="1:13" x14ac:dyDescent="0.3">
      <c r="A156" t="s">
        <v>151</v>
      </c>
      <c r="B156" t="s">
        <v>151</v>
      </c>
      <c r="C156">
        <v>0</v>
      </c>
      <c r="D156">
        <v>8.963110299999999E-2</v>
      </c>
      <c r="E156">
        <v>106.224</v>
      </c>
      <c r="F156">
        <v>76.292702000000006</v>
      </c>
      <c r="G156" s="2">
        <v>1</v>
      </c>
      <c r="H156">
        <v>3.8300000000000001E-3</v>
      </c>
      <c r="I156">
        <v>2.6700000000000001E-3</v>
      </c>
      <c r="J156">
        <v>1</v>
      </c>
      <c r="K156">
        <v>0</v>
      </c>
      <c r="L156">
        <v>0</v>
      </c>
      <c r="M156">
        <v>0</v>
      </c>
    </row>
    <row r="157" spans="1:13" x14ac:dyDescent="0.3">
      <c r="A157" t="s">
        <v>152</v>
      </c>
      <c r="B157" t="s">
        <v>152</v>
      </c>
      <c r="C157">
        <v>0</v>
      </c>
      <c r="D157">
        <v>0.53786798000000002</v>
      </c>
      <c r="E157">
        <v>350.58701000000002</v>
      </c>
      <c r="F157">
        <v>161.72099</v>
      </c>
      <c r="G157" s="2">
        <v>2</v>
      </c>
      <c r="H157">
        <v>5.8139999999999997E-2</v>
      </c>
      <c r="I157">
        <v>2.8850000000000001E-2</v>
      </c>
      <c r="J157">
        <v>0</v>
      </c>
      <c r="K157">
        <v>1</v>
      </c>
      <c r="L157">
        <v>0</v>
      </c>
      <c r="M157">
        <v>0</v>
      </c>
    </row>
    <row r="158" spans="1:13" x14ac:dyDescent="0.3">
      <c r="A158" t="s">
        <v>153</v>
      </c>
      <c r="B158" t="s">
        <v>153</v>
      </c>
      <c r="C158">
        <v>0</v>
      </c>
      <c r="D158">
        <v>0.202875</v>
      </c>
      <c r="E158">
        <v>554.89202999999998</v>
      </c>
      <c r="F158">
        <v>291.29300000000001</v>
      </c>
      <c r="G158" s="2">
        <v>3</v>
      </c>
      <c r="H158">
        <v>0.40267000000000003</v>
      </c>
      <c r="I158">
        <v>3.6700000000000001E-3</v>
      </c>
      <c r="J158">
        <v>0</v>
      </c>
      <c r="K158">
        <v>0</v>
      </c>
      <c r="L158">
        <v>1</v>
      </c>
      <c r="M158">
        <v>0</v>
      </c>
    </row>
    <row r="159" spans="1:13" x14ac:dyDescent="0.3">
      <c r="A159" t="s">
        <v>154</v>
      </c>
      <c r="B159" t="s">
        <v>154</v>
      </c>
      <c r="C159">
        <v>0</v>
      </c>
      <c r="D159">
        <v>2.5345900000000001E-2</v>
      </c>
      <c r="E159">
        <v>145.70500000000001</v>
      </c>
      <c r="F159">
        <v>106.83799999999999</v>
      </c>
      <c r="G159" s="2">
        <v>1</v>
      </c>
      <c r="H159">
        <v>1.04E-2</v>
      </c>
      <c r="I159">
        <v>3.0000000000000001E-3</v>
      </c>
      <c r="J159">
        <v>1</v>
      </c>
      <c r="K159">
        <v>0</v>
      </c>
      <c r="L159">
        <v>0</v>
      </c>
      <c r="M159">
        <v>0</v>
      </c>
    </row>
    <row r="160" spans="1:13" x14ac:dyDescent="0.3">
      <c r="A160" t="s">
        <v>155</v>
      </c>
      <c r="B160" t="s">
        <v>155</v>
      </c>
      <c r="C160">
        <v>0</v>
      </c>
      <c r="D160">
        <v>0.13372099000000001</v>
      </c>
      <c r="E160">
        <v>48.743499999999997</v>
      </c>
      <c r="F160">
        <v>32.1404</v>
      </c>
      <c r="G160" s="2">
        <v>1</v>
      </c>
      <c r="H160">
        <v>5.7499999999999999E-3</v>
      </c>
      <c r="I160">
        <v>3.0000000000000001E-3</v>
      </c>
      <c r="J160">
        <v>1</v>
      </c>
      <c r="K160">
        <v>0</v>
      </c>
      <c r="L160">
        <v>0</v>
      </c>
      <c r="M160">
        <v>0</v>
      </c>
    </row>
    <row r="161" spans="1:13" x14ac:dyDescent="0.3">
      <c r="A161" t="s">
        <v>156</v>
      </c>
      <c r="B161" t="s">
        <v>156</v>
      </c>
      <c r="C161">
        <v>0</v>
      </c>
      <c r="D161">
        <v>5.3214401999999994E-3</v>
      </c>
      <c r="E161">
        <v>12.0329</v>
      </c>
      <c r="F161">
        <v>20.045400999999998</v>
      </c>
      <c r="G161" s="2">
        <v>1</v>
      </c>
      <c r="H161">
        <v>2.0500000000000001E-2</v>
      </c>
      <c r="I161">
        <v>1.2999999999999999E-2</v>
      </c>
      <c r="J161">
        <v>1</v>
      </c>
      <c r="K161">
        <v>0</v>
      </c>
      <c r="L161">
        <v>0</v>
      </c>
      <c r="M161">
        <v>0</v>
      </c>
    </row>
    <row r="162" spans="1:13" x14ac:dyDescent="0.3">
      <c r="A162" t="s">
        <v>157</v>
      </c>
      <c r="B162" t="s">
        <v>157</v>
      </c>
      <c r="C162">
        <v>0</v>
      </c>
      <c r="D162">
        <v>4.1143398000000001E-3</v>
      </c>
      <c r="E162">
        <v>26.514099000000002</v>
      </c>
      <c r="F162">
        <v>53.130198999999998</v>
      </c>
      <c r="G162" s="2">
        <v>1</v>
      </c>
      <c r="H162">
        <v>2.1499999999999998E-2</v>
      </c>
      <c r="I162">
        <v>1.35E-2</v>
      </c>
      <c r="J162">
        <v>1</v>
      </c>
      <c r="K162">
        <v>0</v>
      </c>
      <c r="L162">
        <v>0</v>
      </c>
      <c r="M162">
        <v>0</v>
      </c>
    </row>
    <row r="163" spans="1:13" x14ac:dyDescent="0.3">
      <c r="A163" t="s">
        <v>158</v>
      </c>
      <c r="B163" t="s">
        <v>158</v>
      </c>
      <c r="C163">
        <v>0</v>
      </c>
      <c r="D163">
        <v>0.11553400000000001</v>
      </c>
      <c r="E163">
        <v>35.353698999999999</v>
      </c>
      <c r="F163">
        <v>18.321300000000001</v>
      </c>
      <c r="G163" s="2">
        <v>1</v>
      </c>
      <c r="H163">
        <v>2.2499999999999999E-2</v>
      </c>
      <c r="I163">
        <v>2.1749999999999999E-2</v>
      </c>
      <c r="J163">
        <v>1</v>
      </c>
      <c r="K163">
        <v>0</v>
      </c>
      <c r="L163">
        <v>0</v>
      </c>
      <c r="M163">
        <v>0</v>
      </c>
    </row>
    <row r="164" spans="1:13" x14ac:dyDescent="0.3">
      <c r="A164" t="s">
        <v>159</v>
      </c>
      <c r="B164" t="s">
        <v>159</v>
      </c>
      <c r="C164">
        <v>0</v>
      </c>
      <c r="D164">
        <v>0.31719799999999998</v>
      </c>
      <c r="E164">
        <v>159.47501</v>
      </c>
      <c r="F164">
        <v>74.266602000000006</v>
      </c>
      <c r="G164" s="2">
        <v>2</v>
      </c>
      <c r="H164">
        <v>0.13575000000000001</v>
      </c>
      <c r="I164">
        <v>5.5500000000000001E-2</v>
      </c>
      <c r="J164">
        <v>0</v>
      </c>
      <c r="K164">
        <v>1</v>
      </c>
      <c r="L164">
        <v>0</v>
      </c>
      <c r="M164">
        <v>0</v>
      </c>
    </row>
    <row r="165" spans="1:13" x14ac:dyDescent="0.3">
      <c r="A165" t="s">
        <v>160</v>
      </c>
      <c r="B165" t="s">
        <v>160</v>
      </c>
      <c r="C165">
        <v>0</v>
      </c>
      <c r="D165">
        <v>0.56938300000000008</v>
      </c>
      <c r="E165">
        <v>332.95499000000001</v>
      </c>
      <c r="F165">
        <v>167.745</v>
      </c>
      <c r="G165" s="2">
        <v>2</v>
      </c>
      <c r="H165">
        <v>0.10975</v>
      </c>
      <c r="I165">
        <v>2.9749999999999999E-2</v>
      </c>
      <c r="J165">
        <v>0</v>
      </c>
      <c r="K165">
        <v>1</v>
      </c>
      <c r="L165">
        <v>0</v>
      </c>
      <c r="M165">
        <v>0</v>
      </c>
    </row>
    <row r="166" spans="1:13" x14ac:dyDescent="0.3">
      <c r="A166" t="s">
        <v>161</v>
      </c>
      <c r="B166" t="s">
        <v>161</v>
      </c>
      <c r="C166">
        <v>0</v>
      </c>
      <c r="D166">
        <v>0.71006798999999998</v>
      </c>
      <c r="E166">
        <v>386.65899999999999</v>
      </c>
      <c r="F166">
        <v>183.46299999999999</v>
      </c>
      <c r="G166" s="2">
        <v>1</v>
      </c>
      <c r="H166">
        <v>3.6249999999999998E-2</v>
      </c>
      <c r="I166">
        <v>2.2749999999999999E-2</v>
      </c>
      <c r="J166">
        <v>1</v>
      </c>
      <c r="K166">
        <v>0</v>
      </c>
      <c r="L166">
        <v>0</v>
      </c>
      <c r="M166">
        <v>0</v>
      </c>
    </row>
    <row r="167" spans="1:13" x14ac:dyDescent="0.3">
      <c r="A167" t="s">
        <v>162</v>
      </c>
      <c r="B167" t="s">
        <v>162</v>
      </c>
      <c r="C167">
        <v>0</v>
      </c>
      <c r="D167">
        <v>1E-3</v>
      </c>
      <c r="E167">
        <v>1.0467200000000001</v>
      </c>
      <c r="F167">
        <v>26.739401000000001</v>
      </c>
      <c r="G167" s="2">
        <v>1</v>
      </c>
      <c r="H167">
        <v>1.6750000000000001E-2</v>
      </c>
      <c r="I167">
        <v>6.0000000000000001E-3</v>
      </c>
      <c r="J167">
        <v>1</v>
      </c>
      <c r="K167">
        <v>0</v>
      </c>
      <c r="L167">
        <v>0</v>
      </c>
      <c r="M167">
        <v>0</v>
      </c>
    </row>
    <row r="168" spans="1:13" x14ac:dyDescent="0.3">
      <c r="A168" t="s">
        <v>163</v>
      </c>
      <c r="B168" t="s">
        <v>163</v>
      </c>
      <c r="C168">
        <v>0</v>
      </c>
      <c r="D168">
        <v>6.0789501000000003E-2</v>
      </c>
      <c r="E168">
        <v>23.924199999999999</v>
      </c>
      <c r="F168">
        <v>57.717998999999999</v>
      </c>
      <c r="G168" s="2">
        <v>2</v>
      </c>
      <c r="H168">
        <v>0.19725000000000001</v>
      </c>
      <c r="I168">
        <v>8.1250000000000003E-2</v>
      </c>
      <c r="J168">
        <v>0</v>
      </c>
      <c r="K168">
        <v>1</v>
      </c>
      <c r="L168">
        <v>0</v>
      </c>
      <c r="M168">
        <v>0</v>
      </c>
    </row>
    <row r="169" spans="1:13" x14ac:dyDescent="0.3">
      <c r="A169" t="s">
        <v>164</v>
      </c>
      <c r="B169" t="s">
        <v>164</v>
      </c>
      <c r="C169">
        <v>0</v>
      </c>
      <c r="D169">
        <v>1.0824399</v>
      </c>
      <c r="E169">
        <v>1105.28</v>
      </c>
      <c r="F169">
        <v>532.05200000000002</v>
      </c>
      <c r="G169" s="2">
        <v>2</v>
      </c>
      <c r="H169">
        <v>0.40500000000000003</v>
      </c>
      <c r="I169">
        <v>5.9749999999999998E-2</v>
      </c>
      <c r="J169">
        <v>0</v>
      </c>
      <c r="K169">
        <v>1</v>
      </c>
      <c r="L169">
        <v>0</v>
      </c>
      <c r="M169">
        <v>0</v>
      </c>
    </row>
    <row r="170" spans="1:13" x14ac:dyDescent="0.3">
      <c r="A170" t="s">
        <v>165</v>
      </c>
      <c r="B170" t="s">
        <v>165</v>
      </c>
      <c r="C170">
        <v>0</v>
      </c>
      <c r="D170">
        <v>0.29295001000000004</v>
      </c>
      <c r="E170">
        <v>223.39</v>
      </c>
      <c r="F170">
        <v>116.929</v>
      </c>
      <c r="G170" s="2">
        <v>1</v>
      </c>
      <c r="H170">
        <v>2.2499999999999999E-2</v>
      </c>
      <c r="I170">
        <v>5.4999999999999997E-3</v>
      </c>
      <c r="J170">
        <v>1</v>
      </c>
      <c r="K170">
        <v>0</v>
      </c>
      <c r="L170">
        <v>0</v>
      </c>
      <c r="M170">
        <v>0</v>
      </c>
    </row>
    <row r="171" spans="1:13" x14ac:dyDescent="0.3">
      <c r="A171" t="s">
        <v>166</v>
      </c>
      <c r="B171" t="s">
        <v>166</v>
      </c>
      <c r="C171">
        <v>0</v>
      </c>
      <c r="D171">
        <v>1.44096E-3</v>
      </c>
      <c r="E171">
        <v>1.44113</v>
      </c>
      <c r="F171">
        <v>9.1677903999999995</v>
      </c>
      <c r="G171" s="2">
        <v>2</v>
      </c>
      <c r="H171">
        <v>7.5999999999999998E-2</v>
      </c>
      <c r="I171">
        <v>1.2500000000000001E-2</v>
      </c>
      <c r="J171">
        <v>0</v>
      </c>
      <c r="K171">
        <v>1</v>
      </c>
      <c r="L171">
        <v>0</v>
      </c>
      <c r="M171">
        <v>0</v>
      </c>
    </row>
    <row r="172" spans="1:13" x14ac:dyDescent="0.3">
      <c r="A172" t="s">
        <v>167</v>
      </c>
      <c r="B172" t="s">
        <v>167</v>
      </c>
      <c r="C172">
        <v>0</v>
      </c>
      <c r="D172">
        <v>0.35255899000000002</v>
      </c>
      <c r="E172">
        <v>184.40601000000001</v>
      </c>
      <c r="F172">
        <v>126.18899999999999</v>
      </c>
      <c r="G172" s="2">
        <v>1</v>
      </c>
      <c r="H172">
        <v>1.333E-2</v>
      </c>
      <c r="I172">
        <v>6.0000000000000001E-3</v>
      </c>
      <c r="J172">
        <v>1</v>
      </c>
      <c r="K172">
        <v>0</v>
      </c>
      <c r="L172">
        <v>0</v>
      </c>
      <c r="M172">
        <v>0</v>
      </c>
    </row>
    <row r="173" spans="1:13" x14ac:dyDescent="0.3">
      <c r="A173" t="s">
        <v>168</v>
      </c>
      <c r="B173" t="s">
        <v>168</v>
      </c>
      <c r="C173">
        <v>0</v>
      </c>
      <c r="D173">
        <v>5.1181899999999995E-2</v>
      </c>
      <c r="E173">
        <v>41.643298999999999</v>
      </c>
      <c r="F173">
        <v>25.436599999999999</v>
      </c>
      <c r="G173" s="2">
        <v>1</v>
      </c>
      <c r="H173">
        <v>0.01</v>
      </c>
      <c r="I173">
        <v>1.2500000000000001E-2</v>
      </c>
      <c r="J173">
        <v>1</v>
      </c>
      <c r="K173">
        <v>0</v>
      </c>
      <c r="L173">
        <v>0</v>
      </c>
      <c r="M173">
        <v>0</v>
      </c>
    </row>
    <row r="174" spans="1:13" x14ac:dyDescent="0.3">
      <c r="A174" t="s">
        <v>132</v>
      </c>
      <c r="B174" t="s">
        <v>132</v>
      </c>
      <c r="C174">
        <v>0</v>
      </c>
      <c r="D174">
        <v>0.130106</v>
      </c>
      <c r="E174">
        <v>56.429797999999998</v>
      </c>
      <c r="F174">
        <v>27.864799999999999</v>
      </c>
      <c r="G174" s="2">
        <v>1</v>
      </c>
      <c r="H174">
        <v>1.0500000000000001E-2</v>
      </c>
      <c r="I174">
        <v>2.2499999999999999E-2</v>
      </c>
      <c r="J174">
        <v>1</v>
      </c>
      <c r="K174">
        <v>0</v>
      </c>
      <c r="L174">
        <v>0</v>
      </c>
      <c r="M174">
        <v>0</v>
      </c>
    </row>
    <row r="175" spans="1:13" x14ac:dyDescent="0.3">
      <c r="A175" t="s">
        <v>169</v>
      </c>
      <c r="B175" t="s">
        <v>169</v>
      </c>
      <c r="C175">
        <v>0</v>
      </c>
      <c r="D175">
        <v>0.81439398000000007</v>
      </c>
      <c r="E175">
        <v>1453.13</v>
      </c>
      <c r="F175">
        <v>1215.5899999999999</v>
      </c>
      <c r="G175" s="2">
        <v>1</v>
      </c>
      <c r="H175">
        <v>1.2500000000000001E-2</v>
      </c>
      <c r="I175">
        <v>4.6699999999999997E-3</v>
      </c>
      <c r="J175">
        <v>1</v>
      </c>
      <c r="K175">
        <v>0</v>
      </c>
      <c r="L175">
        <v>0</v>
      </c>
      <c r="M175">
        <v>0</v>
      </c>
    </row>
    <row r="176" spans="1:13" x14ac:dyDescent="0.3">
      <c r="A176" t="s">
        <v>170</v>
      </c>
      <c r="B176" t="s">
        <v>170</v>
      </c>
      <c r="C176">
        <v>0</v>
      </c>
      <c r="D176">
        <v>0.31070700000000001</v>
      </c>
      <c r="E176">
        <v>296.43200999999999</v>
      </c>
      <c r="F176">
        <v>332.91699</v>
      </c>
      <c r="G176" s="2">
        <v>1</v>
      </c>
      <c r="H176">
        <v>1.9829999999999997E-2</v>
      </c>
      <c r="I176">
        <v>4.0000000000000001E-3</v>
      </c>
      <c r="J176">
        <v>1</v>
      </c>
      <c r="K176">
        <v>0</v>
      </c>
      <c r="L176">
        <v>0</v>
      </c>
      <c r="M176">
        <v>0</v>
      </c>
    </row>
    <row r="177" spans="1:13" x14ac:dyDescent="0.3">
      <c r="A177" t="s">
        <v>171</v>
      </c>
      <c r="B177" t="s">
        <v>171</v>
      </c>
      <c r="C177">
        <v>0</v>
      </c>
      <c r="D177">
        <v>0.41159798999999997</v>
      </c>
      <c r="E177">
        <v>273.95098999999999</v>
      </c>
      <c r="F177">
        <v>119.681</v>
      </c>
      <c r="G177" s="2">
        <v>1</v>
      </c>
      <c r="H177">
        <v>1.6E-2</v>
      </c>
      <c r="I177">
        <v>7.0000000000000001E-3</v>
      </c>
      <c r="J177">
        <v>1</v>
      </c>
      <c r="K177">
        <v>0</v>
      </c>
      <c r="L177">
        <v>0</v>
      </c>
      <c r="M177">
        <v>0</v>
      </c>
    </row>
    <row r="178" spans="1:13" x14ac:dyDescent="0.3">
      <c r="A178" t="s">
        <v>172</v>
      </c>
      <c r="B178" t="s">
        <v>172</v>
      </c>
      <c r="C178">
        <v>0</v>
      </c>
      <c r="D178">
        <v>0.21537199000000001</v>
      </c>
      <c r="E178">
        <v>90.967101999999997</v>
      </c>
      <c r="F178">
        <v>47.681801</v>
      </c>
      <c r="G178" s="2">
        <v>1</v>
      </c>
      <c r="H178">
        <v>1.4999999999999999E-2</v>
      </c>
      <c r="I178">
        <v>0.01</v>
      </c>
      <c r="J178">
        <v>1</v>
      </c>
      <c r="K178">
        <v>0</v>
      </c>
      <c r="L178">
        <v>0</v>
      </c>
      <c r="M178">
        <v>0</v>
      </c>
    </row>
    <row r="179" spans="1:13" x14ac:dyDescent="0.3">
      <c r="A179" t="s">
        <v>126</v>
      </c>
      <c r="B179" t="s">
        <v>126</v>
      </c>
      <c r="C179">
        <v>1</v>
      </c>
      <c r="D179">
        <v>0.95723798000000004</v>
      </c>
      <c r="E179">
        <v>3105.45</v>
      </c>
      <c r="F179">
        <v>2118.1298999999999</v>
      </c>
      <c r="G179" s="2">
        <v>1</v>
      </c>
      <c r="H179">
        <v>4.6600000000000001E-3</v>
      </c>
      <c r="I179">
        <v>1.6160000000000001E-2</v>
      </c>
      <c r="J179">
        <v>1</v>
      </c>
      <c r="K179">
        <v>0</v>
      </c>
      <c r="L179">
        <v>0</v>
      </c>
      <c r="M179">
        <v>0</v>
      </c>
    </row>
    <row r="180" spans="1:13" x14ac:dyDescent="0.3">
      <c r="A180" t="s">
        <v>127</v>
      </c>
      <c r="B180" t="s">
        <v>127</v>
      </c>
      <c r="C180">
        <v>0</v>
      </c>
      <c r="D180">
        <v>2.3935498999999999E-2</v>
      </c>
      <c r="E180">
        <v>8.7638797999999998</v>
      </c>
      <c r="F180">
        <v>7.5805898000000003</v>
      </c>
      <c r="G180" s="2">
        <v>1</v>
      </c>
      <c r="H180">
        <v>3.3750000000000002E-2</v>
      </c>
      <c r="I180">
        <v>8.0000000000000002E-3</v>
      </c>
      <c r="J180">
        <v>1</v>
      </c>
      <c r="K180">
        <v>0</v>
      </c>
      <c r="L180">
        <v>0</v>
      </c>
      <c r="M180">
        <v>0</v>
      </c>
    </row>
    <row r="181" spans="1:13" x14ac:dyDescent="0.3">
      <c r="A181" t="s">
        <v>128</v>
      </c>
      <c r="B181" t="s">
        <v>128</v>
      </c>
      <c r="C181">
        <v>0</v>
      </c>
      <c r="D181">
        <v>0.79603301999999998</v>
      </c>
      <c r="E181">
        <v>175.59800999999999</v>
      </c>
      <c r="F181">
        <v>64.731796000000003</v>
      </c>
      <c r="G181" s="2">
        <v>2</v>
      </c>
      <c r="H181">
        <v>3.542E-2</v>
      </c>
      <c r="I181">
        <v>2.6800000000000001E-2</v>
      </c>
      <c r="J181">
        <v>0</v>
      </c>
      <c r="K181">
        <v>1</v>
      </c>
      <c r="L181">
        <v>0</v>
      </c>
      <c r="M181">
        <v>0</v>
      </c>
    </row>
    <row r="182" spans="1:13" x14ac:dyDescent="0.3">
      <c r="A182" t="s">
        <v>129</v>
      </c>
      <c r="B182" t="s">
        <v>129</v>
      </c>
      <c r="C182">
        <v>0</v>
      </c>
      <c r="D182">
        <v>1.6576300000000002</v>
      </c>
      <c r="E182">
        <v>753.72400000000005</v>
      </c>
      <c r="F182">
        <v>276.46499999999997</v>
      </c>
      <c r="G182" s="2">
        <v>1</v>
      </c>
      <c r="H182">
        <v>0.1895</v>
      </c>
      <c r="I182">
        <v>3.116E-2</v>
      </c>
      <c r="J182">
        <v>1</v>
      </c>
      <c r="K182">
        <v>0</v>
      </c>
      <c r="L182">
        <v>0</v>
      </c>
      <c r="M182">
        <v>0</v>
      </c>
    </row>
    <row r="183" spans="1:13" x14ac:dyDescent="0.3">
      <c r="A183" t="s">
        <v>130</v>
      </c>
      <c r="B183" t="s">
        <v>130</v>
      </c>
      <c r="C183">
        <v>0</v>
      </c>
      <c r="D183">
        <v>0.64916498</v>
      </c>
      <c r="E183">
        <v>189.7</v>
      </c>
      <c r="F183">
        <v>81.227203000000003</v>
      </c>
      <c r="G183" s="2">
        <v>1</v>
      </c>
      <c r="H183">
        <v>4.2000000000000003E-2</v>
      </c>
      <c r="I183">
        <v>0.13316</v>
      </c>
      <c r="J183">
        <v>1</v>
      </c>
      <c r="K183">
        <v>0</v>
      </c>
      <c r="L183">
        <v>0</v>
      </c>
      <c r="M183">
        <v>0</v>
      </c>
    </row>
    <row r="184" spans="1:13" x14ac:dyDescent="0.3">
      <c r="A184" t="s">
        <v>192</v>
      </c>
      <c r="B184" t="s">
        <v>192</v>
      </c>
      <c r="C184">
        <v>0</v>
      </c>
      <c r="D184">
        <v>0.113758</v>
      </c>
      <c r="E184">
        <v>107.961</v>
      </c>
      <c r="F184">
        <v>69.098099000000005</v>
      </c>
      <c r="G184" s="2">
        <v>2</v>
      </c>
      <c r="H184">
        <v>0.37639999999999996</v>
      </c>
      <c r="I184">
        <v>0.1258</v>
      </c>
      <c r="J184">
        <v>0</v>
      </c>
      <c r="K184">
        <v>1</v>
      </c>
      <c r="L184">
        <v>0</v>
      </c>
      <c r="M184">
        <v>0</v>
      </c>
    </row>
    <row r="185" spans="1:13" x14ac:dyDescent="0.3">
      <c r="A185" t="s">
        <v>193</v>
      </c>
      <c r="B185" t="s">
        <v>193</v>
      </c>
      <c r="C185">
        <v>1</v>
      </c>
      <c r="D185">
        <v>0.12295399999999999</v>
      </c>
      <c r="E185">
        <v>54.2654</v>
      </c>
      <c r="F185">
        <v>90.327697999999998</v>
      </c>
      <c r="G185" s="2">
        <v>1</v>
      </c>
      <c r="H185">
        <v>2.0799999999999999E-2</v>
      </c>
      <c r="I185">
        <v>0.01</v>
      </c>
      <c r="J185">
        <v>1</v>
      </c>
      <c r="K185">
        <v>0</v>
      </c>
      <c r="L185">
        <v>0</v>
      </c>
      <c r="M185">
        <v>0</v>
      </c>
    </row>
    <row r="186" spans="1:13" x14ac:dyDescent="0.3">
      <c r="A186" t="s">
        <v>194</v>
      </c>
      <c r="B186" t="s">
        <v>194</v>
      </c>
      <c r="C186">
        <v>0</v>
      </c>
      <c r="D186">
        <v>3.9402E-2</v>
      </c>
      <c r="E186">
        <v>75.281097000000003</v>
      </c>
      <c r="F186">
        <v>97.072997999999998</v>
      </c>
      <c r="G186" s="2">
        <v>1</v>
      </c>
      <c r="H186">
        <v>0.03</v>
      </c>
      <c r="I186">
        <v>0.01</v>
      </c>
      <c r="J186">
        <v>1</v>
      </c>
      <c r="K186">
        <v>0</v>
      </c>
      <c r="L186">
        <v>0</v>
      </c>
      <c r="M186">
        <v>0</v>
      </c>
    </row>
    <row r="187" spans="1:13" x14ac:dyDescent="0.3">
      <c r="A187" t="s">
        <v>173</v>
      </c>
      <c r="B187" t="s">
        <v>173</v>
      </c>
      <c r="C187">
        <v>0</v>
      </c>
      <c r="D187">
        <v>7.0509597999999993E-2</v>
      </c>
      <c r="E187">
        <v>80.553496999999993</v>
      </c>
      <c r="F187">
        <v>84.175697</v>
      </c>
      <c r="G187" s="2">
        <v>1</v>
      </c>
      <c r="H187">
        <v>0.1268</v>
      </c>
      <c r="I187">
        <v>2.7600000000000003E-2</v>
      </c>
      <c r="J187">
        <v>1</v>
      </c>
      <c r="K187">
        <v>0</v>
      </c>
      <c r="L187">
        <v>0</v>
      </c>
      <c r="M187">
        <v>0</v>
      </c>
    </row>
    <row r="188" spans="1:13" x14ac:dyDescent="0.3">
      <c r="A188" t="s">
        <v>190</v>
      </c>
      <c r="B188" t="s">
        <v>190</v>
      </c>
      <c r="C188">
        <v>1</v>
      </c>
      <c r="D188">
        <v>9.971469899999999E-2</v>
      </c>
      <c r="E188">
        <v>30.361401000000001</v>
      </c>
      <c r="F188">
        <v>67.502502000000007</v>
      </c>
      <c r="G188" s="2">
        <v>1</v>
      </c>
      <c r="H188">
        <v>1.6800000000000002E-2</v>
      </c>
      <c r="I188">
        <v>1.24E-2</v>
      </c>
      <c r="J188">
        <v>1</v>
      </c>
      <c r="K188">
        <v>0</v>
      </c>
      <c r="L188">
        <v>0</v>
      </c>
      <c r="M188">
        <v>0</v>
      </c>
    </row>
    <row r="189" spans="1:13" x14ac:dyDescent="0.3">
      <c r="A189" t="s">
        <v>186</v>
      </c>
      <c r="B189" t="s">
        <v>186</v>
      </c>
      <c r="C189">
        <v>0</v>
      </c>
      <c r="D189">
        <v>2.85277E-2</v>
      </c>
      <c r="E189">
        <v>193.43799999999999</v>
      </c>
      <c r="F189">
        <v>272.10300000000001</v>
      </c>
      <c r="G189" s="2">
        <v>1</v>
      </c>
      <c r="H189">
        <v>2.3280000000000002E-2</v>
      </c>
      <c r="I189">
        <v>1.0710000000000001E-2</v>
      </c>
      <c r="J189">
        <v>1</v>
      </c>
      <c r="K189">
        <v>0</v>
      </c>
      <c r="L189">
        <v>0</v>
      </c>
      <c r="M189">
        <v>0</v>
      </c>
    </row>
    <row r="190" spans="1:13" x14ac:dyDescent="0.3">
      <c r="A190" t="s">
        <v>187</v>
      </c>
      <c r="B190" t="s">
        <v>187</v>
      </c>
      <c r="C190">
        <v>1</v>
      </c>
      <c r="D190">
        <v>1.6556</v>
      </c>
      <c r="E190">
        <v>819.97997999999995</v>
      </c>
      <c r="F190">
        <v>706.44897000000003</v>
      </c>
      <c r="G190" s="2">
        <v>2</v>
      </c>
      <c r="H190">
        <v>6.5750000000000003E-2</v>
      </c>
      <c r="I190">
        <v>1.337E-2</v>
      </c>
      <c r="J190">
        <v>0</v>
      </c>
      <c r="K190">
        <v>1</v>
      </c>
      <c r="L190">
        <v>0</v>
      </c>
      <c r="M190">
        <v>0</v>
      </c>
    </row>
    <row r="191" spans="1:13" x14ac:dyDescent="0.3">
      <c r="A191" t="s">
        <v>174</v>
      </c>
      <c r="B191" t="s">
        <v>174</v>
      </c>
      <c r="C191">
        <v>1</v>
      </c>
      <c r="D191">
        <v>0.25176999999999999</v>
      </c>
      <c r="E191">
        <v>125.571</v>
      </c>
      <c r="F191">
        <v>112.968</v>
      </c>
      <c r="G191" s="2">
        <v>1</v>
      </c>
      <c r="H191">
        <v>2.5600000000000001E-2</v>
      </c>
      <c r="I191">
        <v>0.01</v>
      </c>
      <c r="J191">
        <v>1</v>
      </c>
      <c r="K191">
        <v>0</v>
      </c>
      <c r="L191">
        <v>0</v>
      </c>
      <c r="M191">
        <v>0</v>
      </c>
    </row>
    <row r="192" spans="1:13" x14ac:dyDescent="0.3">
      <c r="A192" t="s">
        <v>191</v>
      </c>
      <c r="B192" t="s">
        <v>191</v>
      </c>
      <c r="C192">
        <v>0</v>
      </c>
      <c r="D192">
        <v>3.4260101000000001E-2</v>
      </c>
      <c r="E192">
        <v>41.787899000000003</v>
      </c>
      <c r="F192">
        <v>73.860198999999994</v>
      </c>
      <c r="G192" s="2">
        <v>1</v>
      </c>
      <c r="H192">
        <v>0.112</v>
      </c>
      <c r="I192">
        <v>1.6399999999999998E-2</v>
      </c>
      <c r="J192">
        <v>1</v>
      </c>
      <c r="K192">
        <v>0</v>
      </c>
      <c r="L192">
        <v>0</v>
      </c>
      <c r="M192">
        <v>0</v>
      </c>
    </row>
    <row r="193" spans="1:13" x14ac:dyDescent="0.3">
      <c r="A193" t="s">
        <v>175</v>
      </c>
      <c r="B193" t="s">
        <v>175</v>
      </c>
      <c r="C193">
        <v>1</v>
      </c>
      <c r="D193">
        <v>8.4329498000000003E-2</v>
      </c>
      <c r="E193">
        <v>111.485</v>
      </c>
      <c r="F193">
        <v>137.64599999999999</v>
      </c>
      <c r="G193" s="2">
        <v>1</v>
      </c>
      <c r="H193">
        <v>0.03</v>
      </c>
      <c r="I193">
        <v>1.24E-2</v>
      </c>
      <c r="J193">
        <v>1</v>
      </c>
      <c r="K193">
        <v>0</v>
      </c>
      <c r="L193">
        <v>0</v>
      </c>
      <c r="M193">
        <v>0</v>
      </c>
    </row>
    <row r="194" spans="1:13" x14ac:dyDescent="0.3">
      <c r="A194" t="s">
        <v>196</v>
      </c>
      <c r="B194" t="s">
        <v>196</v>
      </c>
      <c r="C194">
        <v>0</v>
      </c>
      <c r="D194">
        <v>1.9826901000000001E-2</v>
      </c>
      <c r="E194">
        <v>60.249699</v>
      </c>
      <c r="F194">
        <v>59.701999999999998</v>
      </c>
      <c r="G194" s="2">
        <v>2</v>
      </c>
      <c r="H194">
        <v>4.9200000000000001E-2</v>
      </c>
      <c r="I194">
        <v>5.96E-2</v>
      </c>
      <c r="J194">
        <v>0</v>
      </c>
      <c r="K194">
        <v>1</v>
      </c>
      <c r="L194">
        <v>0</v>
      </c>
      <c r="M194">
        <v>0</v>
      </c>
    </row>
    <row r="195" spans="1:13" x14ac:dyDescent="0.3">
      <c r="A195" t="s">
        <v>189</v>
      </c>
      <c r="B195" t="s">
        <v>189</v>
      </c>
      <c r="C195">
        <v>0</v>
      </c>
      <c r="D195">
        <v>1.39592</v>
      </c>
      <c r="E195">
        <v>622.79400999999996</v>
      </c>
      <c r="F195">
        <v>252.578</v>
      </c>
      <c r="G195" s="2">
        <v>1</v>
      </c>
      <c r="H195">
        <v>1.44E-2</v>
      </c>
      <c r="I195">
        <v>1.8800000000000001E-2</v>
      </c>
      <c r="J195">
        <v>1</v>
      </c>
      <c r="K195">
        <v>0</v>
      </c>
      <c r="L195">
        <v>0</v>
      </c>
      <c r="M195">
        <v>0</v>
      </c>
    </row>
    <row r="196" spans="1:13" x14ac:dyDescent="0.3">
      <c r="A196" t="s">
        <v>195</v>
      </c>
      <c r="B196" t="s">
        <v>195</v>
      </c>
      <c r="C196">
        <v>0</v>
      </c>
      <c r="D196">
        <v>0.13864899999999999</v>
      </c>
      <c r="E196">
        <v>98.420699999999997</v>
      </c>
      <c r="F196">
        <v>64.128799000000001</v>
      </c>
      <c r="G196" s="2">
        <v>2</v>
      </c>
      <c r="H196">
        <v>0.17199999999999999</v>
      </c>
      <c r="I196">
        <v>5.4799999999999995E-2</v>
      </c>
      <c r="J196">
        <v>0</v>
      </c>
      <c r="K196">
        <v>1</v>
      </c>
      <c r="L196">
        <v>0</v>
      </c>
      <c r="M196">
        <v>0</v>
      </c>
    </row>
    <row r="197" spans="1:13" x14ac:dyDescent="0.3">
      <c r="A197" t="s">
        <v>197</v>
      </c>
      <c r="B197" t="s">
        <v>197</v>
      </c>
      <c r="C197">
        <v>1</v>
      </c>
      <c r="D197">
        <v>0.19770699999999999</v>
      </c>
      <c r="E197">
        <v>556.84900000000005</v>
      </c>
      <c r="F197">
        <v>299.36899</v>
      </c>
      <c r="G197" s="2">
        <v>2</v>
      </c>
      <c r="H197">
        <v>8.7999999999999995E-2</v>
      </c>
      <c r="I197">
        <v>1.24E-2</v>
      </c>
      <c r="J197">
        <v>0</v>
      </c>
      <c r="K197">
        <v>1</v>
      </c>
      <c r="L197">
        <v>0</v>
      </c>
      <c r="M197">
        <v>0</v>
      </c>
    </row>
    <row r="198" spans="1:13" x14ac:dyDescent="0.3">
      <c r="A198" t="s">
        <v>198</v>
      </c>
      <c r="B198" t="s">
        <v>198</v>
      </c>
      <c r="C198">
        <v>1</v>
      </c>
      <c r="D198">
        <v>0.14904300000000001</v>
      </c>
      <c r="E198">
        <v>97.813400000000001</v>
      </c>
      <c r="F198">
        <v>113.804</v>
      </c>
      <c r="G198" s="2">
        <v>1</v>
      </c>
      <c r="H198">
        <v>1.6800000000000002E-2</v>
      </c>
      <c r="I198">
        <v>0.01</v>
      </c>
      <c r="J198">
        <v>1</v>
      </c>
      <c r="K198">
        <v>0</v>
      </c>
      <c r="L198">
        <v>0</v>
      </c>
      <c r="M198">
        <v>0</v>
      </c>
    </row>
    <row r="199" spans="1:13" x14ac:dyDescent="0.3">
      <c r="A199" t="s">
        <v>200</v>
      </c>
      <c r="B199" t="s">
        <v>200</v>
      </c>
      <c r="C199">
        <v>1</v>
      </c>
      <c r="D199">
        <v>0.18226300000000001</v>
      </c>
      <c r="E199">
        <v>132.26600999999999</v>
      </c>
      <c r="F199">
        <v>66.703201000000007</v>
      </c>
      <c r="G199" s="2">
        <v>1</v>
      </c>
      <c r="H199">
        <v>1.8800000000000001E-2</v>
      </c>
      <c r="I199">
        <v>1.24E-2</v>
      </c>
      <c r="J199">
        <v>1</v>
      </c>
      <c r="K199">
        <v>0</v>
      </c>
      <c r="L199">
        <v>0</v>
      </c>
      <c r="M199">
        <v>0</v>
      </c>
    </row>
    <row r="200" spans="1:13" x14ac:dyDescent="0.3">
      <c r="A200" t="s">
        <v>199</v>
      </c>
      <c r="B200" t="s">
        <v>199</v>
      </c>
      <c r="C200">
        <v>1</v>
      </c>
      <c r="D200">
        <v>8.529630299999999E-2</v>
      </c>
      <c r="E200">
        <v>56.214500000000001</v>
      </c>
      <c r="F200">
        <v>34.480201999999998</v>
      </c>
      <c r="G200" s="2">
        <v>1</v>
      </c>
      <c r="H200">
        <v>3.3600000000000005E-2</v>
      </c>
      <c r="I200">
        <v>0.01</v>
      </c>
      <c r="J200">
        <v>1</v>
      </c>
      <c r="K200">
        <v>0</v>
      </c>
      <c r="L200">
        <v>0</v>
      </c>
      <c r="M200">
        <v>0</v>
      </c>
    </row>
    <row r="201" spans="1:13" x14ac:dyDescent="0.3">
      <c r="A201" t="s">
        <v>201</v>
      </c>
      <c r="B201" t="s">
        <v>201</v>
      </c>
      <c r="C201">
        <v>0</v>
      </c>
      <c r="D201">
        <v>2.1782199999999998E-2</v>
      </c>
      <c r="E201">
        <v>90.601401999999993</v>
      </c>
      <c r="F201">
        <v>96.761002000000005</v>
      </c>
      <c r="G201" s="2">
        <v>1</v>
      </c>
      <c r="H201">
        <v>1.8800000000000001E-2</v>
      </c>
      <c r="I201">
        <v>1.24E-2</v>
      </c>
      <c r="J201">
        <v>1</v>
      </c>
      <c r="K201">
        <v>0</v>
      </c>
      <c r="L201">
        <v>0</v>
      </c>
      <c r="M201">
        <v>0</v>
      </c>
    </row>
    <row r="202" spans="1:13" x14ac:dyDescent="0.3">
      <c r="A202" t="s">
        <v>202</v>
      </c>
      <c r="B202" t="s">
        <v>202</v>
      </c>
      <c r="C202">
        <v>0</v>
      </c>
      <c r="D202">
        <v>0.16283298999999998</v>
      </c>
      <c r="E202">
        <v>60.695098999999999</v>
      </c>
      <c r="F202">
        <v>53.700901000000002</v>
      </c>
      <c r="G202" s="2">
        <v>2</v>
      </c>
      <c r="H202">
        <v>0.22719999999999999</v>
      </c>
      <c r="I202">
        <v>2.8000000000000001E-2</v>
      </c>
      <c r="J202">
        <v>0</v>
      </c>
      <c r="K202">
        <v>1</v>
      </c>
      <c r="L202">
        <v>0</v>
      </c>
      <c r="M202">
        <v>0</v>
      </c>
    </row>
    <row r="203" spans="1:13" x14ac:dyDescent="0.3">
      <c r="A203" t="s">
        <v>188</v>
      </c>
      <c r="B203" t="s">
        <v>188</v>
      </c>
      <c r="C203">
        <v>0</v>
      </c>
      <c r="D203">
        <v>1.8833800000000001</v>
      </c>
      <c r="E203">
        <v>792.51300000000003</v>
      </c>
      <c r="F203">
        <v>335.93099999999998</v>
      </c>
      <c r="G203" s="2">
        <v>1</v>
      </c>
      <c r="H203">
        <v>4.9599999999999998E-2</v>
      </c>
      <c r="I203">
        <v>0.01</v>
      </c>
      <c r="J203">
        <v>1</v>
      </c>
      <c r="K203">
        <v>0</v>
      </c>
      <c r="L203">
        <v>0</v>
      </c>
      <c r="M203">
        <v>0</v>
      </c>
    </row>
    <row r="204" spans="1:13" x14ac:dyDescent="0.3">
      <c r="A204" t="s">
        <v>176</v>
      </c>
      <c r="B204" t="s">
        <v>176</v>
      </c>
      <c r="C204">
        <v>0</v>
      </c>
      <c r="D204">
        <v>3.7572100000000002</v>
      </c>
      <c r="E204">
        <v>2138.1399000000001</v>
      </c>
      <c r="F204">
        <v>1064.3499999999999</v>
      </c>
      <c r="G204" s="2">
        <v>1</v>
      </c>
      <c r="H204">
        <v>2.2109999999999998E-2</v>
      </c>
      <c r="I204">
        <v>0.01</v>
      </c>
      <c r="J204">
        <v>1</v>
      </c>
      <c r="K204">
        <v>0</v>
      </c>
      <c r="L204">
        <v>0</v>
      </c>
      <c r="M204">
        <v>0</v>
      </c>
    </row>
    <row r="205" spans="1:13" x14ac:dyDescent="0.3">
      <c r="A205" t="s">
        <v>180</v>
      </c>
      <c r="B205" t="s">
        <v>180</v>
      </c>
      <c r="C205">
        <v>0</v>
      </c>
      <c r="D205">
        <v>0.34587700999999998</v>
      </c>
      <c r="E205">
        <v>210.17699999999999</v>
      </c>
      <c r="F205">
        <v>247.28700000000001</v>
      </c>
      <c r="G205" s="2">
        <v>1</v>
      </c>
      <c r="H205">
        <v>9.1230000000000006E-2</v>
      </c>
      <c r="I205">
        <v>1.7690000000000001E-2</v>
      </c>
      <c r="J205">
        <v>1</v>
      </c>
      <c r="K205">
        <v>0</v>
      </c>
      <c r="L205">
        <v>0</v>
      </c>
      <c r="M205">
        <v>0</v>
      </c>
    </row>
    <row r="206" spans="1:13" x14ac:dyDescent="0.3">
      <c r="A206" t="s">
        <v>179</v>
      </c>
      <c r="B206" t="s">
        <v>179</v>
      </c>
      <c r="C206">
        <v>0</v>
      </c>
      <c r="D206">
        <v>0.32510199000000001</v>
      </c>
      <c r="E206">
        <v>168.51300000000001</v>
      </c>
      <c r="F206">
        <v>128.227</v>
      </c>
      <c r="G206" s="2">
        <v>2</v>
      </c>
      <c r="H206">
        <v>7.22E-2</v>
      </c>
      <c r="I206">
        <v>5.1799999999999999E-2</v>
      </c>
      <c r="J206">
        <v>0</v>
      </c>
      <c r="K206">
        <v>1</v>
      </c>
      <c r="L206">
        <v>0</v>
      </c>
      <c r="M206">
        <v>0</v>
      </c>
    </row>
    <row r="207" spans="1:13" x14ac:dyDescent="0.3">
      <c r="A207" t="s">
        <v>177</v>
      </c>
      <c r="B207" t="s">
        <v>177</v>
      </c>
      <c r="C207">
        <v>0</v>
      </c>
      <c r="D207">
        <v>0.200797</v>
      </c>
      <c r="E207">
        <v>81.369499000000005</v>
      </c>
      <c r="F207">
        <v>92.814003</v>
      </c>
      <c r="G207" s="2">
        <v>2</v>
      </c>
      <c r="H207">
        <v>0.11749999999999999</v>
      </c>
      <c r="I207">
        <v>4.1070000000000002E-2</v>
      </c>
      <c r="J207">
        <v>0</v>
      </c>
      <c r="K207">
        <v>1</v>
      </c>
      <c r="L207">
        <v>0</v>
      </c>
      <c r="M207">
        <v>0</v>
      </c>
    </row>
    <row r="208" spans="1:13" x14ac:dyDescent="0.3">
      <c r="A208" t="s">
        <v>178</v>
      </c>
      <c r="B208" t="s">
        <v>178</v>
      </c>
      <c r="C208">
        <v>0</v>
      </c>
      <c r="D208">
        <v>3.0298800000000001E-2</v>
      </c>
      <c r="E208">
        <v>33.421700000000001</v>
      </c>
      <c r="F208">
        <v>40.684502000000002</v>
      </c>
      <c r="G208" s="2">
        <v>1</v>
      </c>
      <c r="H208">
        <v>1.2199999999999999E-2</v>
      </c>
      <c r="I208">
        <v>2.7600000000000003E-2</v>
      </c>
      <c r="J208">
        <v>1</v>
      </c>
      <c r="K208">
        <v>0</v>
      </c>
      <c r="L208">
        <v>0</v>
      </c>
      <c r="M208">
        <v>0</v>
      </c>
    </row>
    <row r="209" spans="1:13" x14ac:dyDescent="0.3">
      <c r="A209" t="s">
        <v>182</v>
      </c>
      <c r="B209" t="s">
        <v>182</v>
      </c>
      <c r="C209">
        <v>0</v>
      </c>
      <c r="D209">
        <v>0.56290697999999995</v>
      </c>
      <c r="E209">
        <v>1316.87</v>
      </c>
      <c r="F209">
        <v>1004</v>
      </c>
      <c r="G209" s="2">
        <v>1</v>
      </c>
      <c r="H209">
        <v>2.3199999999999998E-2</v>
      </c>
      <c r="I209">
        <v>1.2199999999999999E-2</v>
      </c>
      <c r="J209">
        <v>1</v>
      </c>
      <c r="K209">
        <v>0</v>
      </c>
      <c r="L209">
        <v>0</v>
      </c>
      <c r="M209">
        <v>0</v>
      </c>
    </row>
    <row r="210" spans="1:13" x14ac:dyDescent="0.3">
      <c r="A210" t="s">
        <v>183</v>
      </c>
      <c r="B210" t="s">
        <v>183</v>
      </c>
      <c r="C210">
        <v>0</v>
      </c>
      <c r="D210">
        <v>1.6652500000000001E-2</v>
      </c>
      <c r="E210">
        <v>31.423598999999999</v>
      </c>
      <c r="F210">
        <v>28.4758</v>
      </c>
      <c r="G210" s="2">
        <v>1</v>
      </c>
      <c r="H210">
        <v>1.916E-2</v>
      </c>
      <c r="I210">
        <v>2.0829999999999998E-2</v>
      </c>
      <c r="J210">
        <v>1</v>
      </c>
      <c r="K210">
        <v>0</v>
      </c>
      <c r="L210">
        <v>0</v>
      </c>
      <c r="M210">
        <v>0</v>
      </c>
    </row>
    <row r="211" spans="1:13" x14ac:dyDescent="0.3">
      <c r="A211" t="s">
        <v>185</v>
      </c>
      <c r="B211" t="s">
        <v>185</v>
      </c>
      <c r="C211">
        <v>0</v>
      </c>
      <c r="D211">
        <v>0.22253899999999999</v>
      </c>
      <c r="E211">
        <v>221.51499999999999</v>
      </c>
      <c r="F211">
        <v>394.74099999999999</v>
      </c>
      <c r="G211" s="2">
        <v>2</v>
      </c>
      <c r="H211">
        <v>9.9659999999999999E-2</v>
      </c>
      <c r="I211">
        <v>3.0329999999999999E-2</v>
      </c>
      <c r="J211">
        <v>0</v>
      </c>
      <c r="K211">
        <v>1</v>
      </c>
      <c r="L211">
        <v>0</v>
      </c>
      <c r="M211">
        <v>0</v>
      </c>
    </row>
    <row r="212" spans="1:13" x14ac:dyDescent="0.3">
      <c r="A212" t="s">
        <v>184</v>
      </c>
      <c r="B212" t="s">
        <v>184</v>
      </c>
      <c r="C212">
        <v>0</v>
      </c>
      <c r="D212">
        <v>6.3789101000000001E-2</v>
      </c>
      <c r="E212">
        <v>101.306</v>
      </c>
      <c r="F212">
        <v>73.813598999999996</v>
      </c>
      <c r="G212" s="2">
        <v>1</v>
      </c>
      <c r="H212">
        <v>7.1669999999999998E-2</v>
      </c>
      <c r="I212">
        <v>1.183E-2</v>
      </c>
      <c r="J212">
        <v>1</v>
      </c>
      <c r="K212">
        <v>0</v>
      </c>
      <c r="L212">
        <v>0</v>
      </c>
      <c r="M212">
        <v>0</v>
      </c>
    </row>
    <row r="213" spans="1:13" x14ac:dyDescent="0.3">
      <c r="A213" t="s">
        <v>181</v>
      </c>
      <c r="B213" t="s">
        <v>181</v>
      </c>
      <c r="C213">
        <v>0</v>
      </c>
      <c r="D213">
        <v>3.5475498000000001E-2</v>
      </c>
      <c r="E213">
        <v>28.882200000000001</v>
      </c>
      <c r="F213">
        <v>51.957802000000001</v>
      </c>
      <c r="G213" s="2">
        <v>1</v>
      </c>
      <c r="H213">
        <v>6.1399999999999996E-2</v>
      </c>
      <c r="I213">
        <v>2.1000000000000001E-2</v>
      </c>
      <c r="J213">
        <v>1</v>
      </c>
      <c r="K213">
        <v>0</v>
      </c>
      <c r="L213">
        <v>0</v>
      </c>
      <c r="M213">
        <v>0</v>
      </c>
    </row>
    <row r="214" spans="1:13" x14ac:dyDescent="0.3">
      <c r="A214" t="s">
        <v>211</v>
      </c>
      <c r="B214" t="s">
        <v>211</v>
      </c>
      <c r="C214">
        <v>0</v>
      </c>
      <c r="D214">
        <v>2.7892700000000001</v>
      </c>
      <c r="E214">
        <v>1410.14</v>
      </c>
      <c r="F214">
        <v>621.03497000000004</v>
      </c>
      <c r="G214" s="2">
        <v>1</v>
      </c>
      <c r="H214">
        <v>5.1999999999999998E-2</v>
      </c>
      <c r="I214">
        <v>6.0000000000000001E-3</v>
      </c>
      <c r="J214">
        <v>1</v>
      </c>
      <c r="K214">
        <v>0</v>
      </c>
      <c r="L214">
        <v>0</v>
      </c>
      <c r="M214">
        <v>0</v>
      </c>
    </row>
    <row r="215" spans="1:13" x14ac:dyDescent="0.3">
      <c r="A215" t="s">
        <v>212</v>
      </c>
      <c r="B215" t="s">
        <v>212</v>
      </c>
      <c r="C215">
        <v>1</v>
      </c>
      <c r="D215">
        <v>1.5198900000000002</v>
      </c>
      <c r="E215">
        <v>821.64301</v>
      </c>
      <c r="F215">
        <v>293.06799000000001</v>
      </c>
      <c r="G215" s="2">
        <v>1</v>
      </c>
      <c r="H215">
        <v>5.8250000000000003E-2</v>
      </c>
      <c r="I215">
        <v>3.5200000000000001E-3</v>
      </c>
      <c r="J215">
        <v>1</v>
      </c>
      <c r="K215">
        <v>0</v>
      </c>
      <c r="L215">
        <v>0</v>
      </c>
      <c r="M215">
        <v>0</v>
      </c>
    </row>
    <row r="216" spans="1:13" x14ac:dyDescent="0.3">
      <c r="A216" t="s">
        <v>210</v>
      </c>
      <c r="B216" t="s">
        <v>210</v>
      </c>
      <c r="C216">
        <v>0</v>
      </c>
      <c r="D216">
        <v>7.7984802000000006E-2</v>
      </c>
      <c r="E216">
        <v>30.064501</v>
      </c>
      <c r="F216">
        <v>10.760300000000001</v>
      </c>
      <c r="G216" s="2">
        <v>3</v>
      </c>
      <c r="H216">
        <v>0.222</v>
      </c>
      <c r="I216">
        <v>3.4000000000000002E-2</v>
      </c>
      <c r="J216">
        <v>0</v>
      </c>
      <c r="K216">
        <v>0</v>
      </c>
      <c r="L216">
        <v>1</v>
      </c>
      <c r="M216">
        <v>0</v>
      </c>
    </row>
    <row r="217" spans="1:13" x14ac:dyDescent="0.3">
      <c r="A217" t="s">
        <v>213</v>
      </c>
      <c r="B217" t="s">
        <v>213</v>
      </c>
      <c r="C217">
        <v>0</v>
      </c>
      <c r="D217">
        <v>7.2880501E-2</v>
      </c>
      <c r="E217">
        <v>35.105201999999998</v>
      </c>
      <c r="F217">
        <v>18.584800999999999</v>
      </c>
      <c r="G217" s="2">
        <v>1</v>
      </c>
      <c r="H217">
        <v>1.6E-2</v>
      </c>
      <c r="I217">
        <v>1E-3</v>
      </c>
      <c r="J217">
        <v>1</v>
      </c>
      <c r="K217">
        <v>0</v>
      </c>
      <c r="L217">
        <v>0</v>
      </c>
      <c r="M217">
        <v>0</v>
      </c>
    </row>
    <row r="218" spans="1:13" x14ac:dyDescent="0.3">
      <c r="A218" t="s">
        <v>214</v>
      </c>
      <c r="B218" t="s">
        <v>214</v>
      </c>
      <c r="C218">
        <v>0</v>
      </c>
      <c r="D218">
        <v>8.0428000999999999E-2</v>
      </c>
      <c r="E218">
        <v>51.961300000000001</v>
      </c>
      <c r="F218">
        <v>24.792100999999999</v>
      </c>
      <c r="G218" s="2">
        <v>1</v>
      </c>
      <c r="H218">
        <v>3.5999999999999997E-2</v>
      </c>
      <c r="I218">
        <v>1E-3</v>
      </c>
      <c r="J218">
        <v>1</v>
      </c>
      <c r="K218">
        <v>0</v>
      </c>
      <c r="L218">
        <v>0</v>
      </c>
      <c r="M218">
        <v>0</v>
      </c>
    </row>
    <row r="219" spans="1:13" x14ac:dyDescent="0.3">
      <c r="A219" t="s">
        <v>215</v>
      </c>
      <c r="B219" t="s">
        <v>215</v>
      </c>
      <c r="C219">
        <v>0</v>
      </c>
      <c r="D219">
        <v>9.2765899999999998E-2</v>
      </c>
      <c r="E219">
        <v>35.333500000000001</v>
      </c>
      <c r="F219">
        <v>15.609500000000001</v>
      </c>
      <c r="G219" s="2">
        <v>1</v>
      </c>
      <c r="H219">
        <v>0.02</v>
      </c>
      <c r="I219">
        <v>1E-3</v>
      </c>
      <c r="J219">
        <v>1</v>
      </c>
      <c r="K219">
        <v>0</v>
      </c>
      <c r="L219">
        <v>0</v>
      </c>
      <c r="M219">
        <v>0</v>
      </c>
    </row>
    <row r="220" spans="1:13" x14ac:dyDescent="0.3">
      <c r="A220" t="s">
        <v>216</v>
      </c>
      <c r="B220" t="s">
        <v>216</v>
      </c>
      <c r="C220">
        <v>1</v>
      </c>
      <c r="D220">
        <v>4.5216099000000003E-2</v>
      </c>
      <c r="E220">
        <v>410.20900999999998</v>
      </c>
      <c r="F220">
        <v>1032.1801</v>
      </c>
      <c r="G220" s="2">
        <v>1</v>
      </c>
      <c r="H220">
        <v>5.8500000000000003E-2</v>
      </c>
      <c r="I220">
        <v>9.3299999999999998E-3</v>
      </c>
      <c r="J220">
        <v>1</v>
      </c>
      <c r="K220">
        <v>0</v>
      </c>
      <c r="L220">
        <v>0</v>
      </c>
      <c r="M220">
        <v>0</v>
      </c>
    </row>
    <row r="221" spans="1:13" x14ac:dyDescent="0.3">
      <c r="A221" t="s">
        <v>217</v>
      </c>
      <c r="B221" t="s">
        <v>217</v>
      </c>
      <c r="C221">
        <v>0</v>
      </c>
      <c r="D221">
        <v>0.19774799999999998</v>
      </c>
      <c r="E221">
        <v>496.68200999999999</v>
      </c>
      <c r="F221">
        <v>471.55099000000001</v>
      </c>
      <c r="G221" s="2">
        <v>1</v>
      </c>
      <c r="H221">
        <v>2.0799999999999999E-2</v>
      </c>
      <c r="I221">
        <v>5.1999999999999998E-3</v>
      </c>
      <c r="J221">
        <v>1</v>
      </c>
      <c r="K221">
        <v>0</v>
      </c>
      <c r="L221">
        <v>0</v>
      </c>
      <c r="M221">
        <v>0</v>
      </c>
    </row>
    <row r="222" spans="1:13" x14ac:dyDescent="0.3">
      <c r="A222" t="s">
        <v>218</v>
      </c>
      <c r="B222" t="s">
        <v>218</v>
      </c>
      <c r="C222">
        <v>1</v>
      </c>
      <c r="D222">
        <v>0.6807709999999999</v>
      </c>
      <c r="E222">
        <v>445.86300999999997</v>
      </c>
      <c r="F222">
        <v>277.37299000000002</v>
      </c>
      <c r="G222" s="2">
        <v>1</v>
      </c>
      <c r="H222">
        <v>1.8600000000000002E-2</v>
      </c>
      <c r="I222">
        <v>1.4E-3</v>
      </c>
      <c r="J222">
        <v>1</v>
      </c>
      <c r="K222">
        <v>0</v>
      </c>
      <c r="L222">
        <v>0</v>
      </c>
      <c r="M222">
        <v>0</v>
      </c>
    </row>
    <row r="223" spans="1:13" x14ac:dyDescent="0.3">
      <c r="A223" t="s">
        <v>219</v>
      </c>
      <c r="B223" t="s">
        <v>219</v>
      </c>
      <c r="C223">
        <v>1</v>
      </c>
      <c r="D223">
        <v>0.72015697999999995</v>
      </c>
      <c r="E223">
        <v>313.23599000000002</v>
      </c>
      <c r="F223">
        <v>259.14699999999999</v>
      </c>
      <c r="G223" s="2">
        <v>1</v>
      </c>
      <c r="H223">
        <v>2.3E-2</v>
      </c>
      <c r="I223">
        <v>1.3800000000000002E-2</v>
      </c>
      <c r="J223">
        <v>1</v>
      </c>
      <c r="K223">
        <v>0</v>
      </c>
      <c r="L223">
        <v>0</v>
      </c>
      <c r="M223">
        <v>0</v>
      </c>
    </row>
    <row r="224" spans="1:13" x14ac:dyDescent="0.3">
      <c r="A224" t="s">
        <v>220</v>
      </c>
      <c r="B224" t="s">
        <v>220</v>
      </c>
      <c r="C224">
        <v>0</v>
      </c>
      <c r="D224">
        <v>0.13990900000000001</v>
      </c>
      <c r="E224">
        <v>40.720298999999997</v>
      </c>
      <c r="F224">
        <v>24.152901</v>
      </c>
      <c r="G224" s="2">
        <v>3</v>
      </c>
      <c r="H224">
        <v>0.83272000000000002</v>
      </c>
      <c r="I224">
        <v>6.4700000000000008E-2</v>
      </c>
      <c r="J224">
        <v>0</v>
      </c>
      <c r="K224">
        <v>0</v>
      </c>
      <c r="L224">
        <v>1</v>
      </c>
      <c r="M224">
        <v>0</v>
      </c>
    </row>
    <row r="225" spans="1:13" x14ac:dyDescent="0.3">
      <c r="A225" t="s">
        <v>221</v>
      </c>
      <c r="B225" t="s">
        <v>221</v>
      </c>
      <c r="C225">
        <v>0</v>
      </c>
      <c r="D225">
        <v>0.14904400999999998</v>
      </c>
      <c r="E225">
        <v>58.792999000000002</v>
      </c>
      <c r="F225">
        <v>27.526399999999999</v>
      </c>
      <c r="G225" s="2">
        <v>3</v>
      </c>
      <c r="H225">
        <v>1.36466</v>
      </c>
      <c r="I225">
        <v>4.2599999999999999E-2</v>
      </c>
      <c r="J225">
        <v>0</v>
      </c>
      <c r="K225">
        <v>0</v>
      </c>
      <c r="L225">
        <v>1</v>
      </c>
      <c r="M225">
        <v>0</v>
      </c>
    </row>
    <row r="226" spans="1:13" x14ac:dyDescent="0.3">
      <c r="A226" t="s">
        <v>222</v>
      </c>
      <c r="B226" t="s">
        <v>222</v>
      </c>
      <c r="C226">
        <v>0</v>
      </c>
      <c r="D226">
        <v>4.5903801999999999E-3</v>
      </c>
      <c r="E226">
        <v>15.427899999999999</v>
      </c>
      <c r="F226">
        <v>13.2768</v>
      </c>
      <c r="G226" s="2">
        <v>1</v>
      </c>
      <c r="H226">
        <v>1.967E-2</v>
      </c>
      <c r="I226">
        <v>2.5499999999999998E-2</v>
      </c>
      <c r="J226">
        <v>1</v>
      </c>
      <c r="K226">
        <v>0</v>
      </c>
      <c r="L226">
        <v>0</v>
      </c>
      <c r="M226">
        <v>0</v>
      </c>
    </row>
    <row r="227" spans="1:13" x14ac:dyDescent="0.3">
      <c r="A227" t="s">
        <v>223</v>
      </c>
      <c r="B227" t="s">
        <v>223</v>
      </c>
      <c r="C227">
        <v>1</v>
      </c>
      <c r="D227">
        <v>0.13365299999999999</v>
      </c>
      <c r="E227">
        <v>61.840401</v>
      </c>
      <c r="F227">
        <v>36.873699000000002</v>
      </c>
      <c r="G227" s="2">
        <v>1</v>
      </c>
      <c r="H227">
        <v>1.1599999999999999E-2</v>
      </c>
      <c r="I227">
        <v>0.01</v>
      </c>
      <c r="J227">
        <v>1</v>
      </c>
      <c r="K227">
        <v>0</v>
      </c>
      <c r="L227">
        <v>0</v>
      </c>
      <c r="M227">
        <v>0</v>
      </c>
    </row>
    <row r="228" spans="1:13" x14ac:dyDescent="0.3">
      <c r="A228" t="s">
        <v>224</v>
      </c>
      <c r="B228" t="s">
        <v>224</v>
      </c>
      <c r="C228">
        <v>0</v>
      </c>
      <c r="D228">
        <v>2.4000998999999999E-2</v>
      </c>
      <c r="E228">
        <v>14.7829</v>
      </c>
      <c r="F228">
        <v>21.576599000000002</v>
      </c>
      <c r="G228" s="2">
        <v>2</v>
      </c>
      <c r="H228">
        <v>0.22519999999999998</v>
      </c>
      <c r="I228">
        <v>5.4200000000000005E-2</v>
      </c>
      <c r="J228">
        <v>0</v>
      </c>
      <c r="K228">
        <v>1</v>
      </c>
      <c r="L228">
        <v>0</v>
      </c>
      <c r="M228">
        <v>0</v>
      </c>
    </row>
    <row r="229" spans="1:13" x14ac:dyDescent="0.3">
      <c r="A229" t="s">
        <v>225</v>
      </c>
      <c r="B229" t="s">
        <v>225</v>
      </c>
      <c r="C229">
        <v>0</v>
      </c>
      <c r="D229">
        <v>1.9912901E-2</v>
      </c>
      <c r="E229">
        <v>30.852799999999998</v>
      </c>
      <c r="F229">
        <v>18.517299999999999</v>
      </c>
      <c r="G229" s="2">
        <v>1</v>
      </c>
      <c r="H229">
        <v>1.32E-2</v>
      </c>
      <c r="I229">
        <v>3.0000000000000001E-3</v>
      </c>
      <c r="J229">
        <v>1</v>
      </c>
      <c r="K229">
        <v>0</v>
      </c>
      <c r="L229">
        <v>0</v>
      </c>
      <c r="M229">
        <v>0</v>
      </c>
    </row>
    <row r="230" spans="1:13" x14ac:dyDescent="0.3">
      <c r="A230" t="s">
        <v>226</v>
      </c>
      <c r="B230" t="s">
        <v>226</v>
      </c>
      <c r="C230">
        <v>0</v>
      </c>
      <c r="D230">
        <v>3.7357900000000001E-3</v>
      </c>
      <c r="E230">
        <v>33.345799</v>
      </c>
      <c r="F230">
        <v>30.184999000000001</v>
      </c>
      <c r="G230" s="2">
        <v>2</v>
      </c>
      <c r="H230">
        <v>6.1700000000000005E-2</v>
      </c>
      <c r="I230">
        <v>2.53E-2</v>
      </c>
      <c r="J230">
        <v>0</v>
      </c>
      <c r="K230">
        <v>1</v>
      </c>
      <c r="L230">
        <v>0</v>
      </c>
      <c r="M230">
        <v>0</v>
      </c>
    </row>
    <row r="231" spans="1:13" x14ac:dyDescent="0.3">
      <c r="A231" t="s">
        <v>203</v>
      </c>
      <c r="B231" t="s">
        <v>203</v>
      </c>
      <c r="C231">
        <v>0</v>
      </c>
      <c r="D231">
        <v>1.4702599999999999</v>
      </c>
      <c r="E231">
        <v>1961.4301</v>
      </c>
      <c r="F231">
        <v>1192.26</v>
      </c>
      <c r="G231" s="2">
        <v>1</v>
      </c>
      <c r="H231">
        <v>1E-3</v>
      </c>
      <c r="I231">
        <v>1E-3</v>
      </c>
      <c r="J231">
        <v>1</v>
      </c>
      <c r="K231">
        <v>0</v>
      </c>
      <c r="L231">
        <v>0</v>
      </c>
      <c r="M231">
        <v>0</v>
      </c>
    </row>
    <row r="232" spans="1:13" x14ac:dyDescent="0.3">
      <c r="A232" t="s">
        <v>204</v>
      </c>
      <c r="B232" t="s">
        <v>204</v>
      </c>
      <c r="C232">
        <v>0</v>
      </c>
      <c r="D232">
        <v>2.3516699000000001</v>
      </c>
      <c r="E232">
        <v>2577.8501000000001</v>
      </c>
      <c r="F232">
        <v>1123.77</v>
      </c>
      <c r="G232" s="2">
        <v>1</v>
      </c>
      <c r="H232">
        <v>1.8749999999999999E-2</v>
      </c>
      <c r="I232">
        <v>5.0000000000000001E-3</v>
      </c>
      <c r="J232">
        <v>1</v>
      </c>
      <c r="K232">
        <v>0</v>
      </c>
      <c r="L232">
        <v>0</v>
      </c>
      <c r="M232">
        <v>0</v>
      </c>
    </row>
    <row r="233" spans="1:13" x14ac:dyDescent="0.3">
      <c r="A233" t="s">
        <v>205</v>
      </c>
      <c r="B233" t="s">
        <v>205</v>
      </c>
      <c r="C233">
        <v>1</v>
      </c>
      <c r="D233">
        <v>5.6451301999999995E-2</v>
      </c>
      <c r="E233">
        <v>22.597200000000001</v>
      </c>
      <c r="F233">
        <v>20.086599</v>
      </c>
      <c r="G233" s="2">
        <v>1</v>
      </c>
      <c r="H233">
        <v>7.7499999999999999E-3</v>
      </c>
      <c r="I233">
        <v>2.8799999999999997E-3</v>
      </c>
      <c r="J233">
        <v>1</v>
      </c>
      <c r="K233">
        <v>0</v>
      </c>
      <c r="L233">
        <v>0</v>
      </c>
      <c r="M233">
        <v>0</v>
      </c>
    </row>
    <row r="234" spans="1:13" x14ac:dyDescent="0.3">
      <c r="A234" t="s">
        <v>206</v>
      </c>
      <c r="B234" t="s">
        <v>206</v>
      </c>
      <c r="C234">
        <v>0</v>
      </c>
      <c r="D234">
        <v>1.1686400000000001E-2</v>
      </c>
      <c r="E234">
        <v>11.9779</v>
      </c>
      <c r="F234">
        <v>6.6992301999999997</v>
      </c>
      <c r="G234" s="2">
        <v>1</v>
      </c>
      <c r="H234">
        <v>9.130000000000001E-3</v>
      </c>
      <c r="I234">
        <v>3.2499999999999999E-3</v>
      </c>
      <c r="J234">
        <v>1</v>
      </c>
      <c r="K234">
        <v>0</v>
      </c>
      <c r="L234">
        <v>0</v>
      </c>
      <c r="M234">
        <v>0</v>
      </c>
    </row>
    <row r="235" spans="1:13" x14ac:dyDescent="0.3">
      <c r="A235" t="s">
        <v>207</v>
      </c>
      <c r="B235" t="s">
        <v>207</v>
      </c>
      <c r="C235">
        <v>1</v>
      </c>
      <c r="D235">
        <v>2.4990399999999999E-2</v>
      </c>
      <c r="E235">
        <v>10.542299999999999</v>
      </c>
      <c r="F235">
        <v>9.1862001000000006</v>
      </c>
      <c r="G235" s="2">
        <v>1</v>
      </c>
      <c r="H235">
        <v>1.158E-2</v>
      </c>
      <c r="I235">
        <v>4.13E-3</v>
      </c>
      <c r="J235">
        <v>1</v>
      </c>
      <c r="K235">
        <v>0</v>
      </c>
      <c r="L235">
        <v>0</v>
      </c>
      <c r="M235">
        <v>0</v>
      </c>
    </row>
    <row r="236" spans="1:13" x14ac:dyDescent="0.3">
      <c r="A236" t="s">
        <v>208</v>
      </c>
      <c r="B236" t="s">
        <v>208</v>
      </c>
      <c r="C236">
        <v>0</v>
      </c>
      <c r="D236">
        <v>0.15170699999999998</v>
      </c>
      <c r="E236">
        <v>72.496903000000003</v>
      </c>
      <c r="F236">
        <v>48.936298000000001</v>
      </c>
      <c r="G236" s="2">
        <v>1</v>
      </c>
      <c r="H236">
        <v>2.5399999999999999E-2</v>
      </c>
      <c r="I236">
        <v>1.1900000000000001E-2</v>
      </c>
      <c r="J236">
        <v>1</v>
      </c>
      <c r="K236">
        <v>0</v>
      </c>
      <c r="L236">
        <v>0</v>
      </c>
      <c r="M236">
        <v>0</v>
      </c>
    </row>
    <row r="237" spans="1:13" x14ac:dyDescent="0.3">
      <c r="A237" t="s">
        <v>209</v>
      </c>
      <c r="B237" t="s">
        <v>209</v>
      </c>
      <c r="C237">
        <v>0</v>
      </c>
      <c r="D237">
        <v>0.78487598000000003</v>
      </c>
      <c r="E237">
        <v>266.54599000000002</v>
      </c>
      <c r="F237">
        <v>131.12</v>
      </c>
      <c r="G237" s="2">
        <v>1</v>
      </c>
      <c r="H237">
        <v>0.13850000000000001</v>
      </c>
      <c r="I237">
        <v>3.8299999999999994E-2</v>
      </c>
      <c r="J237">
        <v>1</v>
      </c>
      <c r="K237">
        <v>0</v>
      </c>
      <c r="L237">
        <v>0</v>
      </c>
      <c r="M237">
        <v>0</v>
      </c>
    </row>
    <row r="238" spans="1:13" x14ac:dyDescent="0.3">
      <c r="A238" t="s">
        <v>227</v>
      </c>
      <c r="B238" t="s">
        <v>227</v>
      </c>
      <c r="C238">
        <v>1</v>
      </c>
      <c r="D238">
        <v>6.4246398999999996E-2</v>
      </c>
      <c r="E238">
        <v>24.930401</v>
      </c>
      <c r="F238">
        <v>65.949898000000005</v>
      </c>
      <c r="G238" s="2">
        <v>1</v>
      </c>
      <c r="H238">
        <v>2.12E-2</v>
      </c>
      <c r="I238">
        <v>5.4000000000000003E-3</v>
      </c>
      <c r="J238">
        <v>1</v>
      </c>
      <c r="K238">
        <v>0</v>
      </c>
      <c r="L238">
        <v>0</v>
      </c>
      <c r="M238">
        <v>0</v>
      </c>
    </row>
    <row r="239" spans="1:13" x14ac:dyDescent="0.3">
      <c r="A239" t="s">
        <v>228</v>
      </c>
      <c r="B239" t="s">
        <v>228</v>
      </c>
      <c r="C239">
        <v>1</v>
      </c>
      <c r="D239">
        <v>7.4200203000000006E-2</v>
      </c>
      <c r="E239">
        <v>65.168403999999995</v>
      </c>
      <c r="F239">
        <v>52.446499000000003</v>
      </c>
      <c r="G239" s="2">
        <v>1</v>
      </c>
      <c r="H239">
        <v>3.0600000000000002E-2</v>
      </c>
      <c r="I239">
        <v>7.1300000000000001E-3</v>
      </c>
      <c r="J239">
        <v>1</v>
      </c>
      <c r="K239">
        <v>0</v>
      </c>
      <c r="L239">
        <v>0</v>
      </c>
      <c r="M239">
        <v>0</v>
      </c>
    </row>
    <row r="240" spans="1:13" x14ac:dyDescent="0.3">
      <c r="A240" t="s">
        <v>229</v>
      </c>
      <c r="B240" t="s">
        <v>229</v>
      </c>
      <c r="C240">
        <v>1</v>
      </c>
      <c r="D240">
        <v>9.2632499999999993E-2</v>
      </c>
      <c r="E240">
        <v>67.563903999999994</v>
      </c>
      <c r="F240">
        <v>43.087502000000001</v>
      </c>
      <c r="G240" s="2">
        <v>1</v>
      </c>
      <c r="H240">
        <v>5.0630000000000001E-2</v>
      </c>
      <c r="I240">
        <v>5.8700000000000002E-3</v>
      </c>
      <c r="J240">
        <v>1</v>
      </c>
      <c r="K240">
        <v>0</v>
      </c>
      <c r="L240">
        <v>0</v>
      </c>
      <c r="M240">
        <v>0</v>
      </c>
    </row>
    <row r="241" spans="1:13" x14ac:dyDescent="0.3">
      <c r="A241" t="s">
        <v>230</v>
      </c>
      <c r="B241" t="s">
        <v>230</v>
      </c>
      <c r="C241">
        <v>1</v>
      </c>
      <c r="D241">
        <v>9.5376602000000005E-2</v>
      </c>
      <c r="E241">
        <v>71.483902</v>
      </c>
      <c r="F241">
        <v>42.081798999999997</v>
      </c>
      <c r="G241" s="2">
        <v>1</v>
      </c>
      <c r="H241">
        <v>4.5710000000000001E-2</v>
      </c>
      <c r="I241">
        <v>6.13E-3</v>
      </c>
      <c r="J241">
        <v>1</v>
      </c>
      <c r="K241">
        <v>0</v>
      </c>
      <c r="L241">
        <v>0</v>
      </c>
      <c r="M241">
        <v>0</v>
      </c>
    </row>
    <row r="242" spans="1:13" x14ac:dyDescent="0.3">
      <c r="A242" t="s">
        <v>231</v>
      </c>
      <c r="B242" t="s">
        <v>231</v>
      </c>
      <c r="C242">
        <v>1</v>
      </c>
      <c r="D242">
        <v>6.601570100000001E-2</v>
      </c>
      <c r="E242">
        <v>39.521000000000001</v>
      </c>
      <c r="F242">
        <v>35.668799999999997</v>
      </c>
      <c r="G242" s="2">
        <v>1</v>
      </c>
      <c r="H242">
        <v>2.4E-2</v>
      </c>
      <c r="I242">
        <v>9.4999999999999998E-3</v>
      </c>
      <c r="J242">
        <v>1</v>
      </c>
      <c r="K242">
        <v>0</v>
      </c>
      <c r="L242">
        <v>0</v>
      </c>
      <c r="M242">
        <v>0</v>
      </c>
    </row>
    <row r="243" spans="1:13" x14ac:dyDescent="0.3">
      <c r="A243" t="s">
        <v>232</v>
      </c>
      <c r="B243" t="s">
        <v>232</v>
      </c>
      <c r="C243">
        <v>1</v>
      </c>
      <c r="D243">
        <v>0.173127</v>
      </c>
      <c r="E243">
        <v>90.138199</v>
      </c>
      <c r="F243">
        <v>91.525101000000006</v>
      </c>
      <c r="G243" s="2">
        <v>1</v>
      </c>
      <c r="H243">
        <v>3.04E-2</v>
      </c>
      <c r="I243">
        <v>8.199999999999999E-3</v>
      </c>
      <c r="J243">
        <v>1</v>
      </c>
      <c r="K243">
        <v>0</v>
      </c>
      <c r="L243">
        <v>0</v>
      </c>
      <c r="M243">
        <v>0</v>
      </c>
    </row>
    <row r="244" spans="1:13" x14ac:dyDescent="0.3">
      <c r="A244" t="s">
        <v>233</v>
      </c>
      <c r="B244" t="s">
        <v>233</v>
      </c>
      <c r="C244">
        <v>1</v>
      </c>
      <c r="D244">
        <v>0.19467500000000001</v>
      </c>
      <c r="E244">
        <v>136.23399000000001</v>
      </c>
      <c r="F244">
        <v>100.342</v>
      </c>
      <c r="G244" s="2">
        <v>1</v>
      </c>
      <c r="H244">
        <v>3.4000000000000002E-2</v>
      </c>
      <c r="I244">
        <v>1.7999999999999999E-2</v>
      </c>
      <c r="J244">
        <v>1</v>
      </c>
      <c r="K244">
        <v>0</v>
      </c>
      <c r="L244">
        <v>0</v>
      </c>
      <c r="M244">
        <v>0</v>
      </c>
    </row>
    <row r="245" spans="1:13" x14ac:dyDescent="0.3">
      <c r="A245" t="s">
        <v>234</v>
      </c>
      <c r="B245" t="s">
        <v>234</v>
      </c>
      <c r="C245">
        <v>1</v>
      </c>
      <c r="D245">
        <v>8.5235100000000008E-2</v>
      </c>
      <c r="E245">
        <v>89.857901999999996</v>
      </c>
      <c r="F245">
        <v>86.915801999999999</v>
      </c>
      <c r="G245" s="2">
        <v>1</v>
      </c>
      <c r="H245">
        <v>1.7999999999999999E-2</v>
      </c>
      <c r="I245">
        <v>1.4999999999999999E-2</v>
      </c>
      <c r="J245">
        <v>1</v>
      </c>
      <c r="K245">
        <v>0</v>
      </c>
      <c r="L245">
        <v>0</v>
      </c>
      <c r="M245">
        <v>0</v>
      </c>
    </row>
    <row r="246" spans="1:13" x14ac:dyDescent="0.3">
      <c r="A246" t="s">
        <v>235</v>
      </c>
      <c r="B246" t="s">
        <v>235</v>
      </c>
      <c r="C246">
        <v>1</v>
      </c>
      <c r="D246">
        <v>0.16323800999999999</v>
      </c>
      <c r="E246">
        <v>102.614</v>
      </c>
      <c r="F246">
        <v>110.494</v>
      </c>
      <c r="G246" s="2">
        <v>1</v>
      </c>
      <c r="H246">
        <v>4.6600000000000003E-2</v>
      </c>
      <c r="I246">
        <v>1.8749999999999999E-2</v>
      </c>
      <c r="J246">
        <v>1</v>
      </c>
      <c r="K246">
        <v>0</v>
      </c>
      <c r="L246">
        <v>0</v>
      </c>
      <c r="M246">
        <v>0</v>
      </c>
    </row>
    <row r="247" spans="1:13" x14ac:dyDescent="0.3">
      <c r="A247" t="s">
        <v>236</v>
      </c>
      <c r="B247" t="s">
        <v>236</v>
      </c>
      <c r="C247">
        <v>1</v>
      </c>
      <c r="D247">
        <v>0.39554199000000001</v>
      </c>
      <c r="E247">
        <v>107.114</v>
      </c>
      <c r="F247">
        <v>49.584000000000003</v>
      </c>
      <c r="G247" s="2">
        <v>3</v>
      </c>
      <c r="H247">
        <v>0.33500000000000002</v>
      </c>
      <c r="I247">
        <v>6.8000000000000005E-2</v>
      </c>
      <c r="J247">
        <v>0</v>
      </c>
      <c r="K247">
        <v>0</v>
      </c>
      <c r="L247">
        <v>1</v>
      </c>
      <c r="M247">
        <v>0</v>
      </c>
    </row>
    <row r="248" spans="1:13" x14ac:dyDescent="0.3">
      <c r="A248" t="s">
        <v>237</v>
      </c>
      <c r="B248" t="s">
        <v>237</v>
      </c>
      <c r="C248">
        <v>0</v>
      </c>
      <c r="D248">
        <v>4.3251699999999997E-3</v>
      </c>
      <c r="E248">
        <v>16.582999999999998</v>
      </c>
      <c r="F248">
        <v>58.615001999999997</v>
      </c>
      <c r="G248" s="2">
        <v>2</v>
      </c>
      <c r="H248">
        <v>2.5000000000000001E-2</v>
      </c>
      <c r="I248">
        <v>0.01</v>
      </c>
      <c r="J248">
        <v>0</v>
      </c>
      <c r="K248">
        <v>1</v>
      </c>
      <c r="L248">
        <v>0</v>
      </c>
      <c r="M248">
        <v>0</v>
      </c>
    </row>
    <row r="249" spans="1:13" x14ac:dyDescent="0.3">
      <c r="A249" t="s">
        <v>238</v>
      </c>
      <c r="B249" t="s">
        <v>238</v>
      </c>
      <c r="C249">
        <v>1</v>
      </c>
      <c r="D249">
        <v>0.57695299999999994</v>
      </c>
      <c r="E249">
        <v>719.88</v>
      </c>
      <c r="F249">
        <v>291.04700000000003</v>
      </c>
      <c r="G249" s="2">
        <v>1</v>
      </c>
      <c r="H249">
        <v>5.5E-2</v>
      </c>
      <c r="I249">
        <v>2.1000000000000001E-2</v>
      </c>
      <c r="J249">
        <v>1</v>
      </c>
      <c r="K249">
        <v>0</v>
      </c>
      <c r="L249">
        <v>0</v>
      </c>
      <c r="M249">
        <v>0</v>
      </c>
    </row>
    <row r="250" spans="1:13" x14ac:dyDescent="0.3">
      <c r="A250" t="s">
        <v>239</v>
      </c>
      <c r="B250" t="s">
        <v>239</v>
      </c>
      <c r="C250">
        <v>1</v>
      </c>
      <c r="D250">
        <v>2.7134899999999997</v>
      </c>
      <c r="E250">
        <v>846.34002999999996</v>
      </c>
      <c r="F250">
        <v>345.89301</v>
      </c>
      <c r="G250" s="2">
        <v>2</v>
      </c>
      <c r="H250">
        <v>0.30299999999999999</v>
      </c>
      <c r="I250">
        <v>1.4199999999999999E-2</v>
      </c>
      <c r="J250">
        <v>0</v>
      </c>
      <c r="K250">
        <v>1</v>
      </c>
      <c r="L250">
        <v>0</v>
      </c>
      <c r="M250">
        <v>0</v>
      </c>
    </row>
    <row r="251" spans="1:13" x14ac:dyDescent="0.3">
      <c r="A251" t="s">
        <v>240</v>
      </c>
      <c r="B251" t="s">
        <v>240</v>
      </c>
      <c r="C251">
        <v>0</v>
      </c>
      <c r="D251">
        <v>0.15462800999999998</v>
      </c>
      <c r="E251">
        <v>69.037300000000002</v>
      </c>
      <c r="F251">
        <v>83.274901999999997</v>
      </c>
      <c r="G251" s="2">
        <v>2</v>
      </c>
      <c r="H251">
        <v>0.105</v>
      </c>
      <c r="I251">
        <v>0.02</v>
      </c>
      <c r="J251">
        <v>0</v>
      </c>
      <c r="K251">
        <v>1</v>
      </c>
      <c r="L251">
        <v>0</v>
      </c>
      <c r="M251">
        <v>0</v>
      </c>
    </row>
    <row r="252" spans="1:13" x14ac:dyDescent="0.3">
      <c r="A252" t="s">
        <v>241</v>
      </c>
      <c r="B252" t="s">
        <v>241</v>
      </c>
      <c r="C252">
        <v>1</v>
      </c>
      <c r="D252">
        <v>7.7252899E-2</v>
      </c>
      <c r="E252">
        <v>567.67902000000004</v>
      </c>
      <c r="F252">
        <v>302.77399000000003</v>
      </c>
      <c r="G252" s="2">
        <v>1</v>
      </c>
      <c r="H252">
        <v>3.9600000000000003E-2</v>
      </c>
      <c r="I252">
        <v>3.8E-3</v>
      </c>
      <c r="J252">
        <v>1</v>
      </c>
      <c r="K252">
        <v>0</v>
      </c>
      <c r="L252">
        <v>0</v>
      </c>
      <c r="M252">
        <v>0</v>
      </c>
    </row>
    <row r="253" spans="1:13" x14ac:dyDescent="0.3">
      <c r="A253" t="s">
        <v>242</v>
      </c>
      <c r="B253" t="s">
        <v>242</v>
      </c>
      <c r="C253">
        <v>1</v>
      </c>
      <c r="D253">
        <v>0.16997999999999999</v>
      </c>
      <c r="E253">
        <v>62.290698999999996</v>
      </c>
      <c r="F253">
        <v>43.832501000000001</v>
      </c>
      <c r="G253" s="2">
        <v>2</v>
      </c>
      <c r="H253">
        <v>0.122</v>
      </c>
      <c r="I253">
        <v>1.4999999999999999E-2</v>
      </c>
      <c r="J253">
        <v>0</v>
      </c>
      <c r="K253">
        <v>1</v>
      </c>
      <c r="L253">
        <v>0</v>
      </c>
      <c r="M253">
        <v>0</v>
      </c>
    </row>
    <row r="254" spans="1:13" x14ac:dyDescent="0.3">
      <c r="A254" t="s">
        <v>243</v>
      </c>
      <c r="B254" t="s">
        <v>243</v>
      </c>
      <c r="C254">
        <v>0</v>
      </c>
      <c r="D254">
        <v>0.17183501000000001</v>
      </c>
      <c r="E254">
        <v>101.971</v>
      </c>
      <c r="F254">
        <v>123.91200000000001</v>
      </c>
      <c r="G254" s="2">
        <v>1</v>
      </c>
      <c r="H254">
        <v>4.4400000000000002E-2</v>
      </c>
      <c r="I254">
        <v>2.12E-2</v>
      </c>
      <c r="J254">
        <v>1</v>
      </c>
      <c r="K254">
        <v>0</v>
      </c>
      <c r="L254">
        <v>0</v>
      </c>
      <c r="M254">
        <v>0</v>
      </c>
    </row>
    <row r="255" spans="1:13" x14ac:dyDescent="0.3">
      <c r="A255" t="s">
        <v>244</v>
      </c>
      <c r="B255" t="s">
        <v>244</v>
      </c>
      <c r="C255">
        <v>0</v>
      </c>
      <c r="D255">
        <v>0.15836800000000001</v>
      </c>
      <c r="E255">
        <v>96.735602999999998</v>
      </c>
      <c r="F255">
        <v>173.19701000000001</v>
      </c>
      <c r="G255" s="2">
        <v>2</v>
      </c>
      <c r="H255">
        <v>0.187</v>
      </c>
      <c r="I255">
        <v>8.7499999999999994E-2</v>
      </c>
      <c r="J255">
        <v>0</v>
      </c>
      <c r="K255">
        <v>1</v>
      </c>
      <c r="L255">
        <v>0</v>
      </c>
      <c r="M255">
        <v>0</v>
      </c>
    </row>
    <row r="256" spans="1:13" x14ac:dyDescent="0.3">
      <c r="A256" t="s">
        <v>245</v>
      </c>
      <c r="B256" t="s">
        <v>245</v>
      </c>
      <c r="C256">
        <v>0</v>
      </c>
      <c r="D256">
        <v>7.0820503000000007E-2</v>
      </c>
      <c r="E256">
        <v>49.209598</v>
      </c>
      <c r="F256">
        <v>67.152702000000005</v>
      </c>
      <c r="G256" s="2">
        <v>1</v>
      </c>
      <c r="H256">
        <v>6.0999999999999999E-2</v>
      </c>
      <c r="I256">
        <v>2.4E-2</v>
      </c>
      <c r="J256">
        <v>1</v>
      </c>
      <c r="K256">
        <v>0</v>
      </c>
      <c r="L256">
        <v>0</v>
      </c>
      <c r="M256">
        <v>0</v>
      </c>
    </row>
    <row r="257" spans="1:13" x14ac:dyDescent="0.3">
      <c r="A257" t="s">
        <v>246</v>
      </c>
      <c r="B257" t="s">
        <v>246</v>
      </c>
      <c r="C257">
        <v>0</v>
      </c>
      <c r="D257">
        <v>0.51322198000000008</v>
      </c>
      <c r="E257">
        <v>260.79001</v>
      </c>
      <c r="F257">
        <v>109.10599999999999</v>
      </c>
      <c r="G257" s="2">
        <v>3</v>
      </c>
      <c r="H257">
        <v>0.188</v>
      </c>
      <c r="I257">
        <v>8.6999999999999994E-2</v>
      </c>
      <c r="J257">
        <v>0</v>
      </c>
      <c r="K257">
        <v>0</v>
      </c>
      <c r="L257">
        <v>1</v>
      </c>
      <c r="M257">
        <v>0</v>
      </c>
    </row>
    <row r="258" spans="1:13" x14ac:dyDescent="0.3">
      <c r="A258" t="s">
        <v>247</v>
      </c>
      <c r="B258" t="s">
        <v>247</v>
      </c>
      <c r="C258">
        <v>0</v>
      </c>
      <c r="D258">
        <v>2.7717199000000001E-2</v>
      </c>
      <c r="E258">
        <v>35.874198999999997</v>
      </c>
      <c r="F258">
        <v>56.164700000000003</v>
      </c>
      <c r="G258" s="2">
        <v>1</v>
      </c>
      <c r="H258">
        <v>0.01</v>
      </c>
      <c r="I258">
        <v>1.4999999999999999E-2</v>
      </c>
      <c r="J258">
        <v>1</v>
      </c>
      <c r="K258">
        <v>0</v>
      </c>
      <c r="L258">
        <v>0</v>
      </c>
      <c r="M258">
        <v>0</v>
      </c>
    </row>
    <row r="259" spans="1:13" x14ac:dyDescent="0.3">
      <c r="A259" t="s">
        <v>248</v>
      </c>
      <c r="B259" t="s">
        <v>248</v>
      </c>
      <c r="C259">
        <v>0</v>
      </c>
      <c r="D259">
        <v>5.2106800000000002E-2</v>
      </c>
      <c r="E259">
        <v>28.298999999999999</v>
      </c>
      <c r="F259">
        <v>117.629</v>
      </c>
      <c r="G259" s="2">
        <v>1</v>
      </c>
      <c r="H259">
        <v>0.04</v>
      </c>
      <c r="I259">
        <v>2.5000000000000001E-2</v>
      </c>
      <c r="J259">
        <v>1</v>
      </c>
      <c r="K259">
        <v>0</v>
      </c>
      <c r="L259">
        <v>0</v>
      </c>
      <c r="M259">
        <v>0</v>
      </c>
    </row>
    <row r="260" spans="1:13" x14ac:dyDescent="0.3">
      <c r="A260" t="s">
        <v>249</v>
      </c>
      <c r="B260" t="s">
        <v>249</v>
      </c>
      <c r="C260">
        <v>0</v>
      </c>
      <c r="D260">
        <v>6.5520698000000002E-2</v>
      </c>
      <c r="E260">
        <v>45.903998999999999</v>
      </c>
      <c r="F260">
        <v>26.903400000000001</v>
      </c>
      <c r="G260" s="2">
        <v>2</v>
      </c>
      <c r="H260">
        <v>4.3999999999999997E-2</v>
      </c>
      <c r="I260">
        <v>9.4000000000000004E-3</v>
      </c>
      <c r="J260">
        <v>0</v>
      </c>
      <c r="K260">
        <v>1</v>
      </c>
      <c r="L260">
        <v>0</v>
      </c>
      <c r="M260">
        <v>0</v>
      </c>
    </row>
    <row r="261" spans="1:13" x14ac:dyDescent="0.3">
      <c r="A261" t="s">
        <v>250</v>
      </c>
      <c r="B261" t="s">
        <v>250</v>
      </c>
      <c r="C261">
        <v>0</v>
      </c>
      <c r="D261">
        <v>0.26992300000000002</v>
      </c>
      <c r="E261">
        <v>93.761902000000006</v>
      </c>
      <c r="F261">
        <v>39.471901000000003</v>
      </c>
      <c r="G261" s="2">
        <v>2</v>
      </c>
      <c r="H261">
        <v>0.11600000000000001</v>
      </c>
      <c r="I261">
        <v>4.1599999999999998E-2</v>
      </c>
      <c r="J261">
        <v>0</v>
      </c>
      <c r="K261">
        <v>1</v>
      </c>
      <c r="L261">
        <v>0</v>
      </c>
      <c r="M261">
        <v>0</v>
      </c>
    </row>
    <row r="262" spans="1:13" x14ac:dyDescent="0.3">
      <c r="A262" t="s">
        <v>251</v>
      </c>
      <c r="B262" t="s">
        <v>251</v>
      </c>
      <c r="C262">
        <v>0</v>
      </c>
      <c r="D262">
        <v>0.26294101000000003</v>
      </c>
      <c r="E262">
        <v>87.491698999999997</v>
      </c>
      <c r="F262">
        <v>39.889198</v>
      </c>
      <c r="G262" s="2">
        <v>2</v>
      </c>
      <c r="H262">
        <v>0.59299999999999997</v>
      </c>
      <c r="I262">
        <v>5.8999999999999997E-2</v>
      </c>
      <c r="J262">
        <v>0</v>
      </c>
      <c r="K262">
        <v>1</v>
      </c>
      <c r="L262">
        <v>0</v>
      </c>
      <c r="M262">
        <v>0</v>
      </c>
    </row>
    <row r="263" spans="1:13" x14ac:dyDescent="0.3">
      <c r="A263" t="s">
        <v>252</v>
      </c>
      <c r="B263" t="s">
        <v>252</v>
      </c>
      <c r="C263">
        <v>1</v>
      </c>
      <c r="D263">
        <v>0.90457097999999991</v>
      </c>
      <c r="E263">
        <v>274.26400999999998</v>
      </c>
      <c r="F263">
        <v>123.985</v>
      </c>
      <c r="G263" s="2">
        <v>2</v>
      </c>
      <c r="H263">
        <v>0.309</v>
      </c>
      <c r="I263">
        <v>0.109</v>
      </c>
      <c r="J263">
        <v>0</v>
      </c>
      <c r="K263">
        <v>1</v>
      </c>
      <c r="L263">
        <v>0</v>
      </c>
      <c r="M263">
        <v>0</v>
      </c>
    </row>
    <row r="264" spans="1:13" x14ac:dyDescent="0.3">
      <c r="A264" t="s">
        <v>253</v>
      </c>
      <c r="B264" t="s">
        <v>253</v>
      </c>
      <c r="C264">
        <v>0</v>
      </c>
      <c r="D264">
        <v>6.2387600000000001E-2</v>
      </c>
      <c r="E264">
        <v>26.745000999999998</v>
      </c>
      <c r="F264">
        <v>27.956499000000001</v>
      </c>
      <c r="G264" s="2">
        <v>2</v>
      </c>
      <c r="H264">
        <v>3.5999999999999997E-2</v>
      </c>
      <c r="I264">
        <v>0.02</v>
      </c>
      <c r="J264">
        <v>0</v>
      </c>
      <c r="K264">
        <v>1</v>
      </c>
      <c r="L264">
        <v>0</v>
      </c>
      <c r="M264">
        <v>0</v>
      </c>
    </row>
    <row r="265" spans="1:13" x14ac:dyDescent="0.3">
      <c r="A265" t="s">
        <v>254</v>
      </c>
      <c r="B265" t="s">
        <v>254</v>
      </c>
      <c r="C265">
        <v>0</v>
      </c>
      <c r="D265">
        <v>5.3285701999999997E-2</v>
      </c>
      <c r="E265">
        <v>22.769300000000001</v>
      </c>
      <c r="F265">
        <v>29.048500000000001</v>
      </c>
      <c r="G265" s="2">
        <v>2</v>
      </c>
      <c r="H265">
        <v>5.5E-2</v>
      </c>
      <c r="I265">
        <v>1.7999999999999999E-2</v>
      </c>
      <c r="J265">
        <v>0</v>
      </c>
      <c r="K265">
        <v>1</v>
      </c>
      <c r="L265">
        <v>0</v>
      </c>
      <c r="M265">
        <v>0</v>
      </c>
    </row>
    <row r="266" spans="1:13" x14ac:dyDescent="0.3">
      <c r="A266" t="s">
        <v>255</v>
      </c>
      <c r="B266" t="s">
        <v>255</v>
      </c>
      <c r="C266">
        <v>0</v>
      </c>
      <c r="D266">
        <v>0.10595099999999999</v>
      </c>
      <c r="E266">
        <v>61.961497999999999</v>
      </c>
      <c r="F266">
        <v>81.245697000000007</v>
      </c>
      <c r="G266" s="2">
        <v>1</v>
      </c>
      <c r="H266">
        <v>1.3599999999999999E-2</v>
      </c>
      <c r="I266">
        <v>1.5599999999999999E-2</v>
      </c>
      <c r="J266">
        <v>1</v>
      </c>
      <c r="K266">
        <v>0</v>
      </c>
      <c r="L266">
        <v>0</v>
      </c>
      <c r="M266">
        <v>0</v>
      </c>
    </row>
    <row r="267" spans="1:13" x14ac:dyDescent="0.3">
      <c r="A267" t="s">
        <v>256</v>
      </c>
      <c r="B267" t="s">
        <v>256</v>
      </c>
      <c r="C267">
        <v>0</v>
      </c>
      <c r="D267">
        <v>1.0936999999999999E-2</v>
      </c>
      <c r="E267">
        <v>6.7708997999999996</v>
      </c>
      <c r="F267">
        <v>11.980700000000001</v>
      </c>
      <c r="G267" s="2">
        <v>2</v>
      </c>
      <c r="H267">
        <v>9.5000000000000001E-2</v>
      </c>
      <c r="I267">
        <v>7.4999999999999997E-2</v>
      </c>
      <c r="J267">
        <v>0</v>
      </c>
      <c r="K267">
        <v>1</v>
      </c>
      <c r="L267">
        <v>0</v>
      </c>
      <c r="M267">
        <v>0</v>
      </c>
    </row>
    <row r="268" spans="1:13" x14ac:dyDescent="0.3">
      <c r="A268" t="s">
        <v>257</v>
      </c>
      <c r="B268" t="s">
        <v>257</v>
      </c>
      <c r="C268">
        <v>0</v>
      </c>
      <c r="D268">
        <v>0.129886</v>
      </c>
      <c r="E268">
        <v>106.22499999999999</v>
      </c>
      <c r="F268">
        <v>70.623299000000003</v>
      </c>
      <c r="G268" s="2">
        <v>1</v>
      </c>
      <c r="H268">
        <v>7.5999999999999998E-2</v>
      </c>
      <c r="I268">
        <v>0.03</v>
      </c>
      <c r="J268">
        <v>1</v>
      </c>
      <c r="K268">
        <v>0</v>
      </c>
      <c r="L268">
        <v>0</v>
      </c>
      <c r="M268">
        <v>0</v>
      </c>
    </row>
    <row r="269" spans="1:13" x14ac:dyDescent="0.3">
      <c r="A269" t="s">
        <v>258</v>
      </c>
      <c r="B269" t="s">
        <v>258</v>
      </c>
      <c r="C269">
        <v>0</v>
      </c>
      <c r="D269">
        <v>0.18578600000000001</v>
      </c>
      <c r="E269">
        <v>112.679</v>
      </c>
      <c r="F269">
        <v>66.591599000000002</v>
      </c>
      <c r="G269" s="2">
        <v>1</v>
      </c>
      <c r="H269">
        <v>3.7999999999999999E-2</v>
      </c>
      <c r="I269">
        <v>2.6800000000000001E-2</v>
      </c>
      <c r="J269">
        <v>1</v>
      </c>
      <c r="K269">
        <v>0</v>
      </c>
      <c r="L269">
        <v>0</v>
      </c>
      <c r="M269">
        <v>0</v>
      </c>
    </row>
    <row r="270" spans="1:13" x14ac:dyDescent="0.3">
      <c r="A270" t="s">
        <v>259</v>
      </c>
      <c r="B270" t="s">
        <v>259</v>
      </c>
      <c r="C270">
        <v>0</v>
      </c>
      <c r="D270">
        <v>7.2172501E-2</v>
      </c>
      <c r="E270">
        <v>69.682404000000005</v>
      </c>
      <c r="F270">
        <v>63.568401000000001</v>
      </c>
      <c r="G270" s="2">
        <v>1</v>
      </c>
      <c r="H270">
        <v>5.5E-2</v>
      </c>
      <c r="I270">
        <v>1.4999999999999999E-2</v>
      </c>
      <c r="J270">
        <v>1</v>
      </c>
      <c r="K270">
        <v>0</v>
      </c>
      <c r="L270">
        <v>0</v>
      </c>
      <c r="M270">
        <v>0</v>
      </c>
    </row>
    <row r="271" spans="1:13" x14ac:dyDescent="0.3">
      <c r="A271" t="s">
        <v>260</v>
      </c>
      <c r="B271" t="s">
        <v>260</v>
      </c>
      <c r="C271">
        <v>0</v>
      </c>
      <c r="D271">
        <v>0.236067</v>
      </c>
      <c r="E271">
        <v>147.92101</v>
      </c>
      <c r="F271">
        <v>180.673</v>
      </c>
      <c r="G271" s="2">
        <v>1</v>
      </c>
      <c r="H271">
        <v>3.9600000000000003E-2</v>
      </c>
      <c r="I271">
        <v>8.9999999999999993E-3</v>
      </c>
      <c r="J271">
        <v>1</v>
      </c>
      <c r="K271">
        <v>0</v>
      </c>
      <c r="L271">
        <v>0</v>
      </c>
      <c r="M271">
        <v>0</v>
      </c>
    </row>
    <row r="272" spans="1:13" x14ac:dyDescent="0.3">
      <c r="A272" t="s">
        <v>261</v>
      </c>
      <c r="B272" t="s">
        <v>261</v>
      </c>
      <c r="C272">
        <v>0</v>
      </c>
      <c r="D272">
        <v>0.26829099000000001</v>
      </c>
      <c r="E272">
        <v>282.08801</v>
      </c>
      <c r="F272">
        <v>155.71200999999999</v>
      </c>
      <c r="G272" s="2">
        <v>1</v>
      </c>
      <c r="H272">
        <v>1.4999999999999999E-2</v>
      </c>
      <c r="I272">
        <v>5.0000000000000001E-3</v>
      </c>
      <c r="J272">
        <v>1</v>
      </c>
      <c r="K272">
        <v>0</v>
      </c>
      <c r="L272">
        <v>0</v>
      </c>
      <c r="M272">
        <v>0</v>
      </c>
    </row>
    <row r="273" spans="1:13" x14ac:dyDescent="0.3">
      <c r="A273" t="s">
        <v>262</v>
      </c>
      <c r="B273" t="s">
        <v>262</v>
      </c>
      <c r="C273">
        <v>0</v>
      </c>
      <c r="D273">
        <v>0.27276801000000001</v>
      </c>
      <c r="E273">
        <v>219.25700000000001</v>
      </c>
      <c r="F273">
        <v>182.58799999999999</v>
      </c>
      <c r="G273" s="2">
        <v>1</v>
      </c>
      <c r="H273">
        <v>1.7999999999999999E-2</v>
      </c>
      <c r="I273">
        <v>7.0000000000000001E-3</v>
      </c>
      <c r="J273">
        <v>1</v>
      </c>
      <c r="K273">
        <v>0</v>
      </c>
      <c r="L273">
        <v>0</v>
      </c>
      <c r="M273">
        <v>0</v>
      </c>
    </row>
    <row r="274" spans="1:13" x14ac:dyDescent="0.3">
      <c r="A274" t="s">
        <v>263</v>
      </c>
      <c r="B274" t="s">
        <v>263</v>
      </c>
      <c r="C274">
        <v>1</v>
      </c>
      <c r="D274">
        <v>0.5190349700000001</v>
      </c>
      <c r="E274">
        <v>229.858</v>
      </c>
      <c r="F274">
        <v>242.62199000000001</v>
      </c>
      <c r="G274" s="2">
        <v>1</v>
      </c>
      <c r="H274">
        <v>7.0000000000000007E-2</v>
      </c>
      <c r="I274">
        <v>1.0199999999999999E-2</v>
      </c>
      <c r="J274">
        <v>1</v>
      </c>
      <c r="K274">
        <v>0</v>
      </c>
      <c r="L274">
        <v>0</v>
      </c>
      <c r="M274">
        <v>0</v>
      </c>
    </row>
    <row r="275" spans="1:13" x14ac:dyDescent="0.3">
      <c r="A275" t="s">
        <v>264</v>
      </c>
      <c r="B275" t="s">
        <v>264</v>
      </c>
      <c r="C275">
        <v>1</v>
      </c>
      <c r="D275">
        <v>0.16209100000000001</v>
      </c>
      <c r="E275">
        <v>79.272498999999996</v>
      </c>
      <c r="F275">
        <v>85.485703000000001</v>
      </c>
      <c r="G275" s="2">
        <v>2</v>
      </c>
      <c r="H275">
        <v>0.16</v>
      </c>
      <c r="I275">
        <v>5.2999999999999999E-2</v>
      </c>
      <c r="J275">
        <v>0</v>
      </c>
      <c r="K275">
        <v>1</v>
      </c>
      <c r="L275">
        <v>0</v>
      </c>
      <c r="M275">
        <v>0</v>
      </c>
    </row>
    <row r="276" spans="1:13" x14ac:dyDescent="0.3">
      <c r="A276" t="s">
        <v>265</v>
      </c>
      <c r="B276" t="s">
        <v>265</v>
      </c>
      <c r="C276">
        <v>0</v>
      </c>
      <c r="D276">
        <v>0.112359</v>
      </c>
      <c r="E276">
        <v>91.456397999999993</v>
      </c>
      <c r="F276">
        <v>356.41199</v>
      </c>
      <c r="G276" s="2">
        <v>2</v>
      </c>
      <c r="H276">
        <v>1.7999999999999999E-2</v>
      </c>
      <c r="I276">
        <v>6.4000000000000003E-3</v>
      </c>
      <c r="J276">
        <v>0</v>
      </c>
      <c r="K276">
        <v>1</v>
      </c>
      <c r="L276">
        <v>0</v>
      </c>
      <c r="M276">
        <v>0</v>
      </c>
    </row>
    <row r="277" spans="1:13" x14ac:dyDescent="0.3">
      <c r="A277" t="s">
        <v>266</v>
      </c>
      <c r="B277" t="s">
        <v>266</v>
      </c>
      <c r="C277">
        <v>0</v>
      </c>
      <c r="D277">
        <v>0.20586098999999999</v>
      </c>
      <c r="E277">
        <v>147.25300999999999</v>
      </c>
      <c r="F277">
        <v>147.93100000000001</v>
      </c>
      <c r="G277" s="2">
        <v>2</v>
      </c>
      <c r="H277">
        <v>0.16500000000000001</v>
      </c>
      <c r="I277">
        <v>4.5999999999999999E-2</v>
      </c>
      <c r="J277">
        <v>0</v>
      </c>
      <c r="K277">
        <v>1</v>
      </c>
      <c r="L277">
        <v>0</v>
      </c>
      <c r="M277">
        <v>0</v>
      </c>
    </row>
    <row r="278" spans="1:13" x14ac:dyDescent="0.3">
      <c r="A278" t="s">
        <v>267</v>
      </c>
      <c r="B278" t="s">
        <v>267</v>
      </c>
      <c r="C278">
        <v>0</v>
      </c>
      <c r="D278">
        <v>0.11138500000000001</v>
      </c>
      <c r="E278">
        <v>98.175301000000005</v>
      </c>
      <c r="F278">
        <v>755.55902000000003</v>
      </c>
      <c r="G278" s="2">
        <v>3</v>
      </c>
      <c r="H278">
        <v>0.3634</v>
      </c>
      <c r="I278">
        <v>2.8000000000000001E-2</v>
      </c>
      <c r="J278">
        <v>0</v>
      </c>
      <c r="K278">
        <v>0</v>
      </c>
      <c r="L278">
        <v>1</v>
      </c>
      <c r="M278">
        <v>0</v>
      </c>
    </row>
    <row r="279" spans="1:13" x14ac:dyDescent="0.3">
      <c r="A279" t="s">
        <v>268</v>
      </c>
      <c r="B279" t="s">
        <v>268</v>
      </c>
      <c r="C279">
        <v>0</v>
      </c>
      <c r="D279">
        <v>7.6343899E-3</v>
      </c>
      <c r="E279">
        <v>23.232599</v>
      </c>
      <c r="F279">
        <v>25.8752</v>
      </c>
      <c r="G279" s="2">
        <v>3</v>
      </c>
      <c r="H279">
        <v>0.21330000000000002</v>
      </c>
      <c r="I279">
        <v>3.5000000000000003E-2</v>
      </c>
      <c r="J279">
        <v>0</v>
      </c>
      <c r="K279">
        <v>0</v>
      </c>
      <c r="L279">
        <v>1</v>
      </c>
      <c r="M279">
        <v>0</v>
      </c>
    </row>
    <row r="280" spans="1:13" x14ac:dyDescent="0.3">
      <c r="A280" t="s">
        <v>269</v>
      </c>
      <c r="B280" t="s">
        <v>269</v>
      </c>
      <c r="C280">
        <v>0</v>
      </c>
      <c r="D280">
        <v>6.3729801000000008E-3</v>
      </c>
      <c r="E280">
        <v>24.383199999999999</v>
      </c>
      <c r="F280">
        <v>58.593497999999997</v>
      </c>
      <c r="G280" s="2">
        <v>2</v>
      </c>
      <c r="H280">
        <v>0.2</v>
      </c>
      <c r="I280">
        <v>0.04</v>
      </c>
      <c r="J280">
        <v>0</v>
      </c>
      <c r="K280">
        <v>1</v>
      </c>
      <c r="L280">
        <v>0</v>
      </c>
      <c r="M280">
        <v>0</v>
      </c>
    </row>
    <row r="281" spans="1:13" x14ac:dyDescent="0.3">
      <c r="A281" t="s">
        <v>270</v>
      </c>
      <c r="B281" t="s">
        <v>270</v>
      </c>
      <c r="C281">
        <v>1</v>
      </c>
      <c r="D281">
        <v>5.5414399000000003</v>
      </c>
      <c r="E281">
        <v>3664.6399000000001</v>
      </c>
      <c r="F281">
        <v>2390.23</v>
      </c>
      <c r="G281" s="2">
        <v>2</v>
      </c>
      <c r="H281">
        <v>0.127</v>
      </c>
      <c r="I281">
        <v>1.0999999999999999E-2</v>
      </c>
      <c r="J281">
        <v>0</v>
      </c>
      <c r="K281">
        <v>1</v>
      </c>
      <c r="L281">
        <v>0</v>
      </c>
      <c r="M281">
        <v>0</v>
      </c>
    </row>
    <row r="282" spans="1:13" x14ac:dyDescent="0.3">
      <c r="A282" t="s">
        <v>271</v>
      </c>
      <c r="B282" t="s">
        <v>271</v>
      </c>
      <c r="C282">
        <v>0</v>
      </c>
      <c r="D282">
        <v>3.6964098999999999</v>
      </c>
      <c r="E282">
        <v>4110.8500999999997</v>
      </c>
      <c r="F282">
        <v>2743.5700999999999</v>
      </c>
      <c r="G282" s="2">
        <v>3</v>
      </c>
      <c r="H282">
        <v>0.309</v>
      </c>
      <c r="I282">
        <v>4.9000000000000002E-2</v>
      </c>
      <c r="J282">
        <v>0</v>
      </c>
      <c r="K282">
        <v>0</v>
      </c>
      <c r="L282">
        <v>1</v>
      </c>
      <c r="M282">
        <v>0</v>
      </c>
    </row>
    <row r="283" spans="1:13" x14ac:dyDescent="0.3">
      <c r="A283" t="s">
        <v>272</v>
      </c>
      <c r="B283" t="s">
        <v>272</v>
      </c>
      <c r="C283">
        <v>1</v>
      </c>
      <c r="D283">
        <v>0.6958720100000001</v>
      </c>
      <c r="E283">
        <v>995.54700000000003</v>
      </c>
      <c r="F283">
        <v>1922.35</v>
      </c>
      <c r="G283" s="2">
        <v>2</v>
      </c>
      <c r="H283">
        <v>0.125</v>
      </c>
      <c r="I283">
        <v>3.0280000000000001E-2</v>
      </c>
      <c r="J283">
        <v>0</v>
      </c>
      <c r="K283">
        <v>1</v>
      </c>
      <c r="L283">
        <v>0</v>
      </c>
      <c r="M283">
        <v>0</v>
      </c>
    </row>
    <row r="284" spans="1:13" x14ac:dyDescent="0.3">
      <c r="A284" t="s">
        <v>273</v>
      </c>
      <c r="B284" t="s">
        <v>273</v>
      </c>
      <c r="C284">
        <v>1</v>
      </c>
      <c r="D284">
        <v>8.3224197E-2</v>
      </c>
      <c r="E284">
        <v>132.59200000000001</v>
      </c>
      <c r="F284">
        <v>218.98500000000001</v>
      </c>
      <c r="G284" s="2">
        <v>1</v>
      </c>
      <c r="H284">
        <v>0.04</v>
      </c>
      <c r="I284">
        <v>6.4999999999999997E-3</v>
      </c>
      <c r="J284">
        <v>1</v>
      </c>
      <c r="K284">
        <v>0</v>
      </c>
      <c r="L284">
        <v>0</v>
      </c>
      <c r="M284">
        <v>0</v>
      </c>
    </row>
    <row r="285" spans="1:13" x14ac:dyDescent="0.3">
      <c r="A285" t="s">
        <v>274</v>
      </c>
      <c r="B285" t="s">
        <v>274</v>
      </c>
      <c r="C285">
        <v>1</v>
      </c>
      <c r="D285">
        <v>3.2798101000000002</v>
      </c>
      <c r="E285">
        <v>2778.3400999999999</v>
      </c>
      <c r="F285">
        <v>1786.73</v>
      </c>
      <c r="G285" s="2">
        <v>2</v>
      </c>
      <c r="H285">
        <v>0.23200000000000001</v>
      </c>
      <c r="I285">
        <v>1.9E-2</v>
      </c>
      <c r="J285">
        <v>0</v>
      </c>
      <c r="K285">
        <v>1</v>
      </c>
      <c r="L285">
        <v>0</v>
      </c>
      <c r="M285">
        <v>0</v>
      </c>
    </row>
    <row r="286" spans="1:13" x14ac:dyDescent="0.3">
      <c r="A286" t="s">
        <v>275</v>
      </c>
      <c r="B286" t="s">
        <v>275</v>
      </c>
      <c r="C286">
        <v>0</v>
      </c>
      <c r="D286">
        <v>3.4486201000000003</v>
      </c>
      <c r="E286">
        <v>2520.6100999999999</v>
      </c>
      <c r="F286">
        <v>2232.4099000000001</v>
      </c>
      <c r="G286" s="2">
        <v>2</v>
      </c>
      <c r="H286">
        <v>0.26</v>
      </c>
      <c r="I286">
        <v>0.04</v>
      </c>
      <c r="J286">
        <v>0</v>
      </c>
      <c r="K286">
        <v>1</v>
      </c>
      <c r="L286">
        <v>0</v>
      </c>
      <c r="M286">
        <v>0</v>
      </c>
    </row>
    <row r="287" spans="1:13" x14ac:dyDescent="0.3">
      <c r="A287" t="s">
        <v>276</v>
      </c>
      <c r="B287" t="s">
        <v>276</v>
      </c>
      <c r="C287">
        <v>0</v>
      </c>
      <c r="D287">
        <v>0.30418599999999996</v>
      </c>
      <c r="E287">
        <v>261.59298999999999</v>
      </c>
      <c r="F287">
        <v>141.304</v>
      </c>
      <c r="G287" s="2">
        <v>1</v>
      </c>
      <c r="H287">
        <v>1.6E-2</v>
      </c>
      <c r="I287">
        <v>3.5000000000000001E-3</v>
      </c>
      <c r="J287">
        <v>1</v>
      </c>
      <c r="K287">
        <v>0</v>
      </c>
      <c r="L287">
        <v>0</v>
      </c>
      <c r="M287">
        <v>0</v>
      </c>
    </row>
    <row r="288" spans="1:13" x14ac:dyDescent="0.3">
      <c r="A288" t="s">
        <v>277</v>
      </c>
      <c r="B288" t="s">
        <v>277</v>
      </c>
      <c r="C288">
        <v>0</v>
      </c>
      <c r="D288">
        <v>7.3819801000000004E-2</v>
      </c>
      <c r="E288">
        <v>57.5471</v>
      </c>
      <c r="F288">
        <v>86.757796999999997</v>
      </c>
      <c r="G288" s="2">
        <v>1</v>
      </c>
      <c r="H288">
        <v>0.05</v>
      </c>
      <c r="I288">
        <v>0.05</v>
      </c>
      <c r="J288">
        <v>1</v>
      </c>
      <c r="K288">
        <v>0</v>
      </c>
      <c r="L288">
        <v>0</v>
      </c>
      <c r="M288">
        <v>0</v>
      </c>
    </row>
    <row r="289" spans="1:13" x14ac:dyDescent="0.3">
      <c r="A289" t="s">
        <v>278</v>
      </c>
      <c r="B289" t="s">
        <v>278</v>
      </c>
      <c r="C289">
        <v>0</v>
      </c>
      <c r="D289">
        <v>0.12870399000000002</v>
      </c>
      <c r="E289">
        <v>102.84699999999999</v>
      </c>
      <c r="F289">
        <v>137.36199999999999</v>
      </c>
      <c r="G289" s="2">
        <v>1</v>
      </c>
      <c r="H289">
        <v>0.05</v>
      </c>
      <c r="I289">
        <v>0.05</v>
      </c>
      <c r="J289">
        <v>1</v>
      </c>
      <c r="K289">
        <v>0</v>
      </c>
      <c r="L289">
        <v>0</v>
      </c>
      <c r="M289">
        <v>0</v>
      </c>
    </row>
    <row r="290" spans="1:13" x14ac:dyDescent="0.3">
      <c r="A290" t="s">
        <v>279</v>
      </c>
      <c r="B290" t="s">
        <v>279</v>
      </c>
      <c r="C290">
        <v>0</v>
      </c>
      <c r="D290">
        <v>0.12781499999999998</v>
      </c>
      <c r="E290">
        <v>55.292197999999999</v>
      </c>
      <c r="F290">
        <v>55.678001000000002</v>
      </c>
      <c r="G290" s="2">
        <v>1</v>
      </c>
      <c r="H290">
        <v>0.05</v>
      </c>
      <c r="I290">
        <v>0.05</v>
      </c>
      <c r="J290">
        <v>1</v>
      </c>
      <c r="K290">
        <v>0</v>
      </c>
      <c r="L290">
        <v>0</v>
      </c>
      <c r="M290">
        <v>0</v>
      </c>
    </row>
    <row r="291" spans="1:13" x14ac:dyDescent="0.3">
      <c r="A291" t="s">
        <v>280</v>
      </c>
      <c r="B291" t="s">
        <v>280</v>
      </c>
      <c r="C291">
        <v>0</v>
      </c>
      <c r="D291">
        <v>0.10377400000000001</v>
      </c>
      <c r="E291">
        <v>81.581801999999996</v>
      </c>
      <c r="F291">
        <v>179.24199999999999</v>
      </c>
      <c r="G291" s="2">
        <v>1</v>
      </c>
      <c r="H291">
        <v>0.05</v>
      </c>
      <c r="I291">
        <v>0.05</v>
      </c>
      <c r="J291">
        <v>1</v>
      </c>
      <c r="K291">
        <v>0</v>
      </c>
      <c r="L291">
        <v>0</v>
      </c>
      <c r="M291">
        <v>0</v>
      </c>
    </row>
    <row r="292" spans="1:13" x14ac:dyDescent="0.3">
      <c r="A292" t="s">
        <v>281</v>
      </c>
      <c r="B292" t="s">
        <v>281</v>
      </c>
      <c r="C292">
        <v>0</v>
      </c>
      <c r="D292">
        <v>0.88402899000000001</v>
      </c>
      <c r="E292">
        <v>580.05999999999995</v>
      </c>
      <c r="F292">
        <v>530.09398999999996</v>
      </c>
      <c r="G292" s="2">
        <v>1</v>
      </c>
      <c r="H292">
        <v>2.2749999999999999E-2</v>
      </c>
      <c r="I292">
        <v>1.7250000000000001E-2</v>
      </c>
      <c r="J292">
        <v>1</v>
      </c>
      <c r="K292">
        <v>0</v>
      </c>
      <c r="L292">
        <v>0</v>
      </c>
      <c r="M292">
        <v>0</v>
      </c>
    </row>
    <row r="293" spans="1:13" x14ac:dyDescent="0.3">
      <c r="A293" t="s">
        <v>282</v>
      </c>
      <c r="B293" t="s">
        <v>282</v>
      </c>
      <c r="C293">
        <v>0</v>
      </c>
      <c r="D293">
        <v>1.1522600000000001</v>
      </c>
      <c r="E293">
        <v>775.30498999999998</v>
      </c>
      <c r="F293">
        <v>942.37</v>
      </c>
      <c r="G293" s="2">
        <v>2</v>
      </c>
      <c r="H293">
        <v>8.48E-2</v>
      </c>
      <c r="I293">
        <v>5.4799999999999995E-2</v>
      </c>
      <c r="J293">
        <v>0</v>
      </c>
      <c r="K293">
        <v>1</v>
      </c>
      <c r="L293">
        <v>0</v>
      </c>
      <c r="M293">
        <v>0</v>
      </c>
    </row>
    <row r="294" spans="1:13" x14ac:dyDescent="0.3">
      <c r="A294" t="s">
        <v>283</v>
      </c>
      <c r="B294" t="s">
        <v>283</v>
      </c>
      <c r="C294">
        <v>0</v>
      </c>
      <c r="D294">
        <v>1.38371E-2</v>
      </c>
      <c r="E294">
        <v>56.141101999999997</v>
      </c>
      <c r="F294">
        <v>98.506598999999994</v>
      </c>
      <c r="G294" s="2">
        <v>1</v>
      </c>
      <c r="H294">
        <v>0.06</v>
      </c>
      <c r="I294">
        <v>0.05</v>
      </c>
      <c r="J294">
        <v>1</v>
      </c>
      <c r="K294">
        <v>0</v>
      </c>
      <c r="L294">
        <v>0</v>
      </c>
      <c r="M294">
        <v>0</v>
      </c>
    </row>
    <row r="295" spans="1:13" x14ac:dyDescent="0.3">
      <c r="A295" t="s">
        <v>284</v>
      </c>
      <c r="B295" t="s">
        <v>284</v>
      </c>
      <c r="C295">
        <v>0</v>
      </c>
      <c r="D295">
        <v>0.51712597999999999</v>
      </c>
      <c r="E295">
        <v>643.625</v>
      </c>
      <c r="F295">
        <v>724.17998999999998</v>
      </c>
      <c r="G295" s="2">
        <v>1</v>
      </c>
      <c r="H295">
        <v>0.05</v>
      </c>
      <c r="I295">
        <v>0.05</v>
      </c>
      <c r="J295">
        <v>1</v>
      </c>
      <c r="K295">
        <v>0</v>
      </c>
      <c r="L295">
        <v>0</v>
      </c>
      <c r="M295">
        <v>0</v>
      </c>
    </row>
    <row r="296" spans="1:13" x14ac:dyDescent="0.3">
      <c r="A296" t="s">
        <v>285</v>
      </c>
      <c r="B296" t="s">
        <v>285</v>
      </c>
      <c r="C296">
        <v>0</v>
      </c>
      <c r="D296">
        <v>0.11386400000000001</v>
      </c>
      <c r="E296">
        <v>143.43600000000001</v>
      </c>
      <c r="F296">
        <v>238.27799999999999</v>
      </c>
      <c r="G296" s="2">
        <v>2</v>
      </c>
      <c r="H296">
        <v>6.3750000000000001E-2</v>
      </c>
      <c r="I296">
        <v>6.4999999999999997E-3</v>
      </c>
      <c r="J296">
        <v>0</v>
      </c>
      <c r="K296">
        <v>1</v>
      </c>
      <c r="L296">
        <v>0</v>
      </c>
      <c r="M296">
        <v>0</v>
      </c>
    </row>
    <row r="297" spans="1:13" x14ac:dyDescent="0.3">
      <c r="A297" t="s">
        <v>286</v>
      </c>
      <c r="B297" t="s">
        <v>286</v>
      </c>
      <c r="C297">
        <v>0</v>
      </c>
      <c r="D297">
        <v>8.0006798000000004E-2</v>
      </c>
      <c r="E297">
        <v>147.47</v>
      </c>
      <c r="F297">
        <v>250.142</v>
      </c>
      <c r="G297" s="2">
        <v>1</v>
      </c>
      <c r="H297">
        <v>2.1499999999999998E-2</v>
      </c>
      <c r="I297">
        <v>1.35E-2</v>
      </c>
      <c r="J297">
        <v>1</v>
      </c>
      <c r="K297">
        <v>0</v>
      </c>
      <c r="L297">
        <v>0</v>
      </c>
      <c r="M297">
        <v>0</v>
      </c>
    </row>
    <row r="298" spans="1:13" x14ac:dyDescent="0.3">
      <c r="A298" t="s">
        <v>287</v>
      </c>
      <c r="B298" t="s">
        <v>287</v>
      </c>
      <c r="C298">
        <v>0</v>
      </c>
      <c r="D298">
        <v>9.8277198999999996E-2</v>
      </c>
      <c r="E298">
        <v>29.943199</v>
      </c>
      <c r="F298">
        <v>24.950600000000001</v>
      </c>
      <c r="G298" s="2">
        <v>1</v>
      </c>
      <c r="H298">
        <v>7.0000000000000001E-3</v>
      </c>
      <c r="I298">
        <v>5.6699999999999997E-3</v>
      </c>
      <c r="J298">
        <v>1</v>
      </c>
      <c r="K298">
        <v>0</v>
      </c>
      <c r="L298">
        <v>0</v>
      </c>
      <c r="M298">
        <v>0</v>
      </c>
    </row>
    <row r="299" spans="1:13" x14ac:dyDescent="0.3">
      <c r="A299" t="s">
        <v>288</v>
      </c>
      <c r="B299" t="s">
        <v>288</v>
      </c>
      <c r="C299">
        <v>0</v>
      </c>
      <c r="D299">
        <v>0.1128</v>
      </c>
      <c r="E299">
        <v>72.365500999999995</v>
      </c>
      <c r="F299">
        <v>53.333599</v>
      </c>
      <c r="G299" s="2">
        <v>1</v>
      </c>
      <c r="H299">
        <v>6.6699999999999997E-3</v>
      </c>
      <c r="I299">
        <v>3.0000000000000001E-3</v>
      </c>
      <c r="J299">
        <v>1</v>
      </c>
      <c r="K299">
        <v>0</v>
      </c>
      <c r="L299">
        <v>0</v>
      </c>
      <c r="M299">
        <v>0</v>
      </c>
    </row>
    <row r="300" spans="1:13" x14ac:dyDescent="0.3">
      <c r="A300" t="s">
        <v>289</v>
      </c>
      <c r="B300" t="s">
        <v>289</v>
      </c>
      <c r="C300">
        <v>0</v>
      </c>
      <c r="D300">
        <v>1.3648500000000001E-2</v>
      </c>
      <c r="E300">
        <v>59.422699000000001</v>
      </c>
      <c r="F300">
        <v>55.712600999999999</v>
      </c>
      <c r="G300" s="2">
        <v>2</v>
      </c>
      <c r="H300">
        <v>4.5999999999999999E-2</v>
      </c>
      <c r="I300">
        <v>3.0300000000000001E-2</v>
      </c>
      <c r="J300">
        <v>0</v>
      </c>
      <c r="K300">
        <v>1</v>
      </c>
      <c r="L300">
        <v>0</v>
      </c>
      <c r="M300">
        <v>0</v>
      </c>
    </row>
    <row r="301" spans="1:13" x14ac:dyDescent="0.3">
      <c r="A301" t="s">
        <v>290</v>
      </c>
      <c r="B301" t="s">
        <v>290</v>
      </c>
      <c r="C301">
        <v>0</v>
      </c>
      <c r="D301">
        <v>0.27629501000000001</v>
      </c>
      <c r="E301">
        <v>91.013298000000006</v>
      </c>
      <c r="F301">
        <v>46.450699</v>
      </c>
      <c r="G301" s="2">
        <v>1</v>
      </c>
      <c r="H301">
        <v>3.3669999999999999E-2</v>
      </c>
      <c r="I301">
        <v>2.367E-2</v>
      </c>
      <c r="J301">
        <v>1</v>
      </c>
      <c r="K301">
        <v>0</v>
      </c>
      <c r="L301">
        <v>0</v>
      </c>
      <c r="M301">
        <v>0</v>
      </c>
    </row>
    <row r="302" spans="1:13" x14ac:dyDescent="0.3">
      <c r="A302" t="s">
        <v>291</v>
      </c>
      <c r="B302" t="s">
        <v>291</v>
      </c>
      <c r="C302">
        <v>0</v>
      </c>
      <c r="D302">
        <v>0.43154799999999999</v>
      </c>
      <c r="E302">
        <v>166.99299999999999</v>
      </c>
      <c r="F302">
        <v>95.234702999999996</v>
      </c>
      <c r="G302" s="2">
        <v>1</v>
      </c>
      <c r="H302">
        <v>0.05</v>
      </c>
      <c r="I302">
        <v>0.05</v>
      </c>
      <c r="J302">
        <v>1</v>
      </c>
      <c r="K302">
        <v>0</v>
      </c>
      <c r="L302">
        <v>0</v>
      </c>
      <c r="M302">
        <v>0</v>
      </c>
    </row>
    <row r="303" spans="1:13" x14ac:dyDescent="0.3">
      <c r="A303" t="s">
        <v>292</v>
      </c>
      <c r="B303" t="s">
        <v>292</v>
      </c>
      <c r="C303">
        <v>0</v>
      </c>
      <c r="D303">
        <v>6.5461403000000001E-2</v>
      </c>
      <c r="E303">
        <v>219.136</v>
      </c>
      <c r="F303">
        <v>167.405</v>
      </c>
      <c r="G303" s="2">
        <v>1</v>
      </c>
      <c r="H303">
        <v>1.967E-2</v>
      </c>
      <c r="I303">
        <v>2E-3</v>
      </c>
      <c r="J303">
        <v>1</v>
      </c>
      <c r="K303">
        <v>0</v>
      </c>
      <c r="L303">
        <v>0</v>
      </c>
      <c r="M303">
        <v>0</v>
      </c>
    </row>
    <row r="304" spans="1:13" x14ac:dyDescent="0.3">
      <c r="A304" t="s">
        <v>293</v>
      </c>
      <c r="B304" t="s">
        <v>293</v>
      </c>
      <c r="C304">
        <v>0</v>
      </c>
      <c r="D304">
        <v>0.26664599999999999</v>
      </c>
      <c r="E304">
        <v>159.62800999999999</v>
      </c>
      <c r="F304">
        <v>115.325</v>
      </c>
      <c r="G304" s="2">
        <v>1</v>
      </c>
      <c r="H304">
        <v>9.4999999999999998E-3</v>
      </c>
      <c r="I304">
        <v>3.3300000000000001E-3</v>
      </c>
      <c r="J304">
        <v>1</v>
      </c>
      <c r="K304">
        <v>0</v>
      </c>
      <c r="L304">
        <v>0</v>
      </c>
      <c r="M304">
        <v>0</v>
      </c>
    </row>
    <row r="305" spans="1:13" x14ac:dyDescent="0.3">
      <c r="A305" t="s">
        <v>294</v>
      </c>
      <c r="B305" t="s">
        <v>294</v>
      </c>
      <c r="C305">
        <v>0</v>
      </c>
      <c r="D305">
        <v>4.3138901E-2</v>
      </c>
      <c r="E305">
        <v>66.600600999999997</v>
      </c>
      <c r="F305">
        <v>36.3065</v>
      </c>
      <c r="G305" s="2">
        <v>1</v>
      </c>
      <c r="H305">
        <v>0.05</v>
      </c>
      <c r="I305">
        <v>0.05</v>
      </c>
      <c r="J305">
        <v>1</v>
      </c>
      <c r="K305">
        <v>0</v>
      </c>
      <c r="L305">
        <v>0</v>
      </c>
      <c r="M305">
        <v>0</v>
      </c>
    </row>
    <row r="306" spans="1:13" x14ac:dyDescent="0.3">
      <c r="A306" t="s">
        <v>295</v>
      </c>
      <c r="B306" t="s">
        <v>295</v>
      </c>
      <c r="C306">
        <v>0</v>
      </c>
      <c r="D306">
        <v>9.338429999999999E-2</v>
      </c>
      <c r="E306">
        <v>27.323799000000001</v>
      </c>
      <c r="F306">
        <v>11.323399999999999</v>
      </c>
      <c r="G306" s="2">
        <v>1</v>
      </c>
      <c r="H306">
        <v>0.05</v>
      </c>
      <c r="I306">
        <v>0.05</v>
      </c>
      <c r="J306">
        <v>1</v>
      </c>
      <c r="K306">
        <v>0</v>
      </c>
      <c r="L306">
        <v>0</v>
      </c>
      <c r="M306">
        <v>0</v>
      </c>
    </row>
    <row r="307" spans="1:13" x14ac:dyDescent="0.3">
      <c r="A307" t="s">
        <v>296</v>
      </c>
      <c r="B307" t="s">
        <v>296</v>
      </c>
      <c r="C307">
        <v>0</v>
      </c>
      <c r="D307">
        <v>0.30653201000000002</v>
      </c>
      <c r="E307">
        <v>284.56200999999999</v>
      </c>
      <c r="F307">
        <v>192.55700999999999</v>
      </c>
      <c r="G307" s="2">
        <v>1</v>
      </c>
      <c r="H307">
        <v>2.8000000000000001E-2</v>
      </c>
      <c r="I307">
        <v>1.2500000000000001E-2</v>
      </c>
      <c r="J307">
        <v>1</v>
      </c>
      <c r="K307">
        <v>0</v>
      </c>
      <c r="L307">
        <v>0</v>
      </c>
      <c r="M307">
        <v>0</v>
      </c>
    </row>
    <row r="308" spans="1:13" x14ac:dyDescent="0.3">
      <c r="A308" t="s">
        <v>297</v>
      </c>
      <c r="B308" t="s">
        <v>297</v>
      </c>
      <c r="C308">
        <v>0</v>
      </c>
      <c r="D308">
        <v>0.45932299999999998</v>
      </c>
      <c r="E308">
        <v>383.04401000000001</v>
      </c>
      <c r="F308">
        <v>206.91</v>
      </c>
      <c r="G308" s="2">
        <v>1</v>
      </c>
      <c r="H308">
        <v>2.2670000000000003E-2</v>
      </c>
      <c r="I308">
        <v>1.167E-2</v>
      </c>
      <c r="J308">
        <v>1</v>
      </c>
      <c r="K308">
        <v>0</v>
      </c>
      <c r="L308">
        <v>0</v>
      </c>
      <c r="M308">
        <v>0</v>
      </c>
    </row>
    <row r="309" spans="1:13" x14ac:dyDescent="0.3">
      <c r="A309" t="s">
        <v>298</v>
      </c>
      <c r="B309" t="s">
        <v>298</v>
      </c>
      <c r="C309">
        <v>0</v>
      </c>
      <c r="D309">
        <v>0.43164001000000002</v>
      </c>
      <c r="E309">
        <v>353.22699</v>
      </c>
      <c r="F309">
        <v>184.16900999999999</v>
      </c>
      <c r="G309" s="2">
        <v>1</v>
      </c>
      <c r="H309">
        <v>0.21340000000000001</v>
      </c>
      <c r="I309">
        <v>0.05</v>
      </c>
      <c r="J309">
        <v>1</v>
      </c>
      <c r="K309">
        <v>0</v>
      </c>
      <c r="L309">
        <v>0</v>
      </c>
      <c r="M309">
        <v>0</v>
      </c>
    </row>
    <row r="310" spans="1:13" x14ac:dyDescent="0.3">
      <c r="A310" t="s">
        <v>299</v>
      </c>
      <c r="B310" t="s">
        <v>299</v>
      </c>
      <c r="C310">
        <v>0</v>
      </c>
      <c r="D310">
        <v>0.50234201000000001</v>
      </c>
      <c r="E310">
        <v>326.79700000000003</v>
      </c>
      <c r="F310">
        <v>164.90401</v>
      </c>
      <c r="G310" s="2">
        <v>3</v>
      </c>
      <c r="H310">
        <v>1.1372800000000001</v>
      </c>
      <c r="I310">
        <v>0.20141999999999999</v>
      </c>
      <c r="J310">
        <v>0</v>
      </c>
      <c r="K310">
        <v>0</v>
      </c>
      <c r="L310">
        <v>1</v>
      </c>
      <c r="M310">
        <v>0</v>
      </c>
    </row>
    <row r="311" spans="1:13" x14ac:dyDescent="0.3">
      <c r="A311" t="s">
        <v>300</v>
      </c>
      <c r="B311" t="s">
        <v>300</v>
      </c>
      <c r="C311">
        <v>0</v>
      </c>
      <c r="D311">
        <v>4.2411300999999998E-2</v>
      </c>
      <c r="E311">
        <v>39.616298999999998</v>
      </c>
      <c r="F311">
        <v>18.970400000000001</v>
      </c>
      <c r="G311" s="2">
        <v>1</v>
      </c>
      <c r="H311">
        <v>6.275E-2</v>
      </c>
      <c r="I311">
        <v>1.2500000000000001E-2</v>
      </c>
      <c r="J311">
        <v>1</v>
      </c>
      <c r="K311">
        <v>0</v>
      </c>
      <c r="L311">
        <v>0</v>
      </c>
      <c r="M311">
        <v>0</v>
      </c>
    </row>
    <row r="312" spans="1:13" x14ac:dyDescent="0.3">
      <c r="A312" t="s">
        <v>301</v>
      </c>
      <c r="B312" t="s">
        <v>301</v>
      </c>
      <c r="C312">
        <v>0</v>
      </c>
      <c r="D312">
        <v>4.9558399000000003E-2</v>
      </c>
      <c r="E312">
        <v>113.423</v>
      </c>
      <c r="F312">
        <v>162.89400000000001</v>
      </c>
      <c r="G312" s="2">
        <v>2</v>
      </c>
      <c r="H312">
        <v>1.2E-2</v>
      </c>
      <c r="I312">
        <v>4.3999999999999997E-2</v>
      </c>
      <c r="J312">
        <v>0</v>
      </c>
      <c r="K312">
        <v>1</v>
      </c>
      <c r="L312">
        <v>0</v>
      </c>
      <c r="M312">
        <v>0</v>
      </c>
    </row>
    <row r="313" spans="1:13" x14ac:dyDescent="0.3">
      <c r="A313" t="s">
        <v>302</v>
      </c>
      <c r="B313" t="s">
        <v>302</v>
      </c>
      <c r="C313">
        <v>0</v>
      </c>
      <c r="D313">
        <v>8.0302802999999992E-2</v>
      </c>
      <c r="E313">
        <v>88.317802</v>
      </c>
      <c r="F313">
        <v>107.366</v>
      </c>
      <c r="G313" s="2">
        <v>2</v>
      </c>
      <c r="H313">
        <v>0.11667</v>
      </c>
      <c r="I313">
        <v>6.6670000000000007E-2</v>
      </c>
      <c r="J313">
        <v>0</v>
      </c>
      <c r="K313">
        <v>1</v>
      </c>
      <c r="L313">
        <v>0</v>
      </c>
      <c r="M313">
        <v>0</v>
      </c>
    </row>
    <row r="314" spans="1:13" x14ac:dyDescent="0.3">
      <c r="A314" t="s">
        <v>303</v>
      </c>
      <c r="B314" t="s">
        <v>303</v>
      </c>
      <c r="C314">
        <v>0</v>
      </c>
      <c r="D314">
        <v>0.106652</v>
      </c>
      <c r="E314">
        <v>72.206101000000004</v>
      </c>
      <c r="F314">
        <v>70.918602000000007</v>
      </c>
      <c r="G314" s="2">
        <v>1</v>
      </c>
      <c r="H314">
        <v>1.2500000000000001E-2</v>
      </c>
      <c r="I314">
        <v>0.01</v>
      </c>
      <c r="J314">
        <v>1</v>
      </c>
      <c r="K314">
        <v>0</v>
      </c>
      <c r="L314">
        <v>0</v>
      </c>
      <c r="M314">
        <v>0</v>
      </c>
    </row>
    <row r="315" spans="1:13" x14ac:dyDescent="0.3">
      <c r="A315" t="s">
        <v>304</v>
      </c>
      <c r="B315" t="s">
        <v>304</v>
      </c>
      <c r="C315">
        <v>1</v>
      </c>
      <c r="D315">
        <v>0.61853997999999999</v>
      </c>
      <c r="E315">
        <v>234.69099</v>
      </c>
      <c r="F315">
        <v>209.10001</v>
      </c>
      <c r="G315" s="2">
        <v>1</v>
      </c>
      <c r="H315">
        <v>0.05</v>
      </c>
      <c r="I315">
        <v>0.05</v>
      </c>
      <c r="J315">
        <v>1</v>
      </c>
      <c r="K315">
        <v>0</v>
      </c>
      <c r="L315">
        <v>0</v>
      </c>
      <c r="M315">
        <v>0</v>
      </c>
    </row>
    <row r="316" spans="1:13" x14ac:dyDescent="0.3">
      <c r="A316" t="s">
        <v>305</v>
      </c>
      <c r="B316" t="s">
        <v>305</v>
      </c>
      <c r="C316">
        <v>1</v>
      </c>
      <c r="D316">
        <v>0.34522800000000003</v>
      </c>
      <c r="E316">
        <v>350.97298999999998</v>
      </c>
      <c r="F316">
        <v>328.827</v>
      </c>
      <c r="G316" s="2">
        <v>1</v>
      </c>
      <c r="H316">
        <v>0.05</v>
      </c>
      <c r="I316">
        <v>0.05</v>
      </c>
      <c r="J316">
        <v>1</v>
      </c>
      <c r="K316">
        <v>0</v>
      </c>
      <c r="L316">
        <v>0</v>
      </c>
      <c r="M316">
        <v>0</v>
      </c>
    </row>
    <row r="317" spans="1:13" x14ac:dyDescent="0.3">
      <c r="A317" t="s">
        <v>306</v>
      </c>
      <c r="B317" t="s">
        <v>306</v>
      </c>
      <c r="C317">
        <v>0</v>
      </c>
      <c r="D317">
        <v>0.120851</v>
      </c>
      <c r="E317">
        <v>155.06599</v>
      </c>
      <c r="F317">
        <v>217.28</v>
      </c>
      <c r="G317" s="2">
        <v>2</v>
      </c>
      <c r="H317">
        <v>0.13</v>
      </c>
      <c r="I317">
        <v>6.6000000000000003E-2</v>
      </c>
      <c r="J317">
        <v>0</v>
      </c>
      <c r="K317">
        <v>1</v>
      </c>
      <c r="L317">
        <v>0</v>
      </c>
      <c r="M317">
        <v>0</v>
      </c>
    </row>
    <row r="318" spans="1:13" x14ac:dyDescent="0.3">
      <c r="A318" t="s">
        <v>307</v>
      </c>
      <c r="B318" t="s">
        <v>307</v>
      </c>
      <c r="C318">
        <v>0</v>
      </c>
      <c r="D318">
        <v>0.57685100999999994</v>
      </c>
      <c r="E318">
        <v>504.19299000000001</v>
      </c>
      <c r="F318">
        <v>1008.11</v>
      </c>
      <c r="G318" s="2">
        <v>2</v>
      </c>
      <c r="H318">
        <v>0.16888999999999998</v>
      </c>
      <c r="I318">
        <v>0.19778000000000001</v>
      </c>
      <c r="J318">
        <v>0</v>
      </c>
      <c r="K318">
        <v>1</v>
      </c>
      <c r="L318">
        <v>0</v>
      </c>
      <c r="M318">
        <v>0</v>
      </c>
    </row>
    <row r="319" spans="1:13" x14ac:dyDescent="0.3">
      <c r="A319" t="s">
        <v>308</v>
      </c>
      <c r="B319" t="s">
        <v>308</v>
      </c>
      <c r="C319">
        <v>1</v>
      </c>
      <c r="D319">
        <v>0.35943900000000001</v>
      </c>
      <c r="E319">
        <v>260.81400000000002</v>
      </c>
      <c r="F319">
        <v>363.40701000000001</v>
      </c>
      <c r="G319" s="2">
        <v>1</v>
      </c>
      <c r="H319">
        <v>1.6250000000000001E-2</v>
      </c>
      <c r="I319">
        <v>1.4999999999999999E-2</v>
      </c>
      <c r="J319">
        <v>1</v>
      </c>
      <c r="K319">
        <v>0</v>
      </c>
      <c r="L319">
        <v>0</v>
      </c>
      <c r="M319">
        <v>0</v>
      </c>
    </row>
    <row r="320" spans="1:13" x14ac:dyDescent="0.3">
      <c r="A320" t="s">
        <v>309</v>
      </c>
      <c r="B320" t="s">
        <v>309</v>
      </c>
      <c r="C320">
        <v>0</v>
      </c>
      <c r="D320">
        <v>0.13295799</v>
      </c>
      <c r="E320">
        <v>56.021099</v>
      </c>
      <c r="F320">
        <v>44.458401000000002</v>
      </c>
      <c r="G320" s="2">
        <v>1</v>
      </c>
      <c r="H320">
        <v>0.05</v>
      </c>
      <c r="I320">
        <v>0.05</v>
      </c>
      <c r="J320">
        <v>1</v>
      </c>
      <c r="K320">
        <v>0</v>
      </c>
      <c r="L320">
        <v>0</v>
      </c>
      <c r="M320">
        <v>0</v>
      </c>
    </row>
    <row r="321" spans="1:13" x14ac:dyDescent="0.3">
      <c r="A321" t="s">
        <v>310</v>
      </c>
      <c r="B321" t="s">
        <v>310</v>
      </c>
      <c r="C321">
        <v>1</v>
      </c>
      <c r="D321">
        <v>0.19369501</v>
      </c>
      <c r="E321">
        <v>95.115195999999997</v>
      </c>
      <c r="F321">
        <v>70.744904000000005</v>
      </c>
      <c r="G321" s="2">
        <v>1</v>
      </c>
      <c r="H321">
        <v>0.05</v>
      </c>
      <c r="I321">
        <v>0.05</v>
      </c>
      <c r="J321">
        <v>1</v>
      </c>
      <c r="K321">
        <v>0</v>
      </c>
      <c r="L321">
        <v>0</v>
      </c>
      <c r="M321">
        <v>0</v>
      </c>
    </row>
    <row r="322" spans="1:13" x14ac:dyDescent="0.3">
      <c r="A322" t="s">
        <v>311</v>
      </c>
      <c r="B322" t="s">
        <v>311</v>
      </c>
      <c r="C322">
        <v>0</v>
      </c>
      <c r="D322">
        <v>3.2571498999999999</v>
      </c>
      <c r="E322">
        <v>3300.3998999999999</v>
      </c>
      <c r="F322">
        <v>1832.76</v>
      </c>
      <c r="G322" s="2">
        <v>1</v>
      </c>
      <c r="H322">
        <v>0.05</v>
      </c>
      <c r="I322">
        <v>0.05</v>
      </c>
      <c r="J322">
        <v>1</v>
      </c>
      <c r="K322">
        <v>0</v>
      </c>
      <c r="L322">
        <v>0</v>
      </c>
      <c r="M322">
        <v>0</v>
      </c>
    </row>
    <row r="323" spans="1:13" x14ac:dyDescent="0.3">
      <c r="A323" t="s">
        <v>312</v>
      </c>
      <c r="B323" t="s">
        <v>312</v>
      </c>
      <c r="C323">
        <v>0</v>
      </c>
      <c r="D323">
        <v>3.96875</v>
      </c>
      <c r="E323">
        <v>3474.8101000000001</v>
      </c>
      <c r="F323">
        <v>1840.28</v>
      </c>
      <c r="G323" s="2">
        <v>1</v>
      </c>
      <c r="H323">
        <v>6.25E-2</v>
      </c>
      <c r="I323">
        <v>0.05</v>
      </c>
      <c r="J323">
        <v>1</v>
      </c>
      <c r="K323">
        <v>0</v>
      </c>
      <c r="L323">
        <v>0</v>
      </c>
      <c r="M323">
        <v>0</v>
      </c>
    </row>
    <row r="324" spans="1:13" x14ac:dyDescent="0.3">
      <c r="A324" t="s">
        <v>313</v>
      </c>
      <c r="B324" t="s">
        <v>313</v>
      </c>
      <c r="C324">
        <v>0</v>
      </c>
      <c r="D324">
        <v>0.55963300000000005</v>
      </c>
      <c r="E324">
        <v>426.44601</v>
      </c>
      <c r="F324">
        <v>261.82799999999997</v>
      </c>
      <c r="G324" s="2">
        <v>1</v>
      </c>
      <c r="H324">
        <v>7.7780000000000002E-2</v>
      </c>
      <c r="I324">
        <v>0.05</v>
      </c>
      <c r="J324">
        <v>1</v>
      </c>
      <c r="K324">
        <v>0</v>
      </c>
      <c r="L324">
        <v>0</v>
      </c>
      <c r="M324">
        <v>0</v>
      </c>
    </row>
    <row r="325" spans="1:13" x14ac:dyDescent="0.3">
      <c r="A325" t="s">
        <v>314</v>
      </c>
      <c r="B325" t="s">
        <v>314</v>
      </c>
      <c r="C325">
        <v>0</v>
      </c>
      <c r="D325">
        <v>1.12727</v>
      </c>
      <c r="E325">
        <v>551.22198000000003</v>
      </c>
      <c r="F325">
        <v>283.70098999999999</v>
      </c>
      <c r="G325" s="2">
        <v>1</v>
      </c>
      <c r="H325">
        <v>3.5000000000000003E-2</v>
      </c>
      <c r="I325">
        <v>0.01</v>
      </c>
      <c r="J325">
        <v>1</v>
      </c>
      <c r="K325">
        <v>0</v>
      </c>
      <c r="L325">
        <v>0</v>
      </c>
      <c r="M325">
        <v>0</v>
      </c>
    </row>
    <row r="326" spans="1:13" x14ac:dyDescent="0.3">
      <c r="A326" t="s">
        <v>315</v>
      </c>
      <c r="B326" t="s">
        <v>315</v>
      </c>
      <c r="C326">
        <v>1</v>
      </c>
      <c r="D326">
        <v>0.81115099999999996</v>
      </c>
      <c r="E326">
        <v>881.42902000000004</v>
      </c>
      <c r="F326">
        <v>684.14697000000001</v>
      </c>
      <c r="G326" s="2">
        <v>1</v>
      </c>
      <c r="H326">
        <v>0.05</v>
      </c>
      <c r="I326">
        <v>0.05</v>
      </c>
      <c r="J326">
        <v>1</v>
      </c>
      <c r="K326">
        <v>0</v>
      </c>
      <c r="L326">
        <v>0</v>
      </c>
      <c r="M326">
        <v>0</v>
      </c>
    </row>
    <row r="327" spans="1:13" x14ac:dyDescent="0.3">
      <c r="A327" t="s">
        <v>316</v>
      </c>
      <c r="B327" t="s">
        <v>316</v>
      </c>
      <c r="C327">
        <v>0</v>
      </c>
      <c r="D327">
        <v>2.8283899000000003</v>
      </c>
      <c r="E327">
        <v>1350.25</v>
      </c>
      <c r="F327">
        <v>671.25598000000002</v>
      </c>
      <c r="G327" s="2">
        <v>1</v>
      </c>
      <c r="H327">
        <v>0.05</v>
      </c>
      <c r="I327">
        <v>0.05</v>
      </c>
      <c r="J327">
        <v>1</v>
      </c>
      <c r="K327">
        <v>0</v>
      </c>
      <c r="L327">
        <v>0</v>
      </c>
      <c r="M327">
        <v>0</v>
      </c>
    </row>
    <row r="328" spans="1:13" x14ac:dyDescent="0.3">
      <c r="A328" t="s">
        <v>317</v>
      </c>
      <c r="B328" t="s">
        <v>317</v>
      </c>
      <c r="C328">
        <v>0</v>
      </c>
      <c r="D328">
        <v>0.42483899000000003</v>
      </c>
      <c r="E328">
        <v>230.30600000000001</v>
      </c>
      <c r="F328">
        <v>145.55499</v>
      </c>
      <c r="G328" s="2">
        <v>1</v>
      </c>
      <c r="H328">
        <v>2.6670000000000003E-2</v>
      </c>
      <c r="I328">
        <v>0.01</v>
      </c>
      <c r="J328">
        <v>1</v>
      </c>
      <c r="K328">
        <v>0</v>
      </c>
      <c r="L328">
        <v>0</v>
      </c>
      <c r="M328">
        <v>0</v>
      </c>
    </row>
    <row r="329" spans="1:13" x14ac:dyDescent="0.3">
      <c r="A329" t="s">
        <v>318</v>
      </c>
      <c r="B329" t="s">
        <v>318</v>
      </c>
      <c r="C329">
        <v>0</v>
      </c>
      <c r="D329">
        <v>6.5994797000000008E-2</v>
      </c>
      <c r="E329">
        <v>69.292800999999997</v>
      </c>
      <c r="F329">
        <v>98.999297999999996</v>
      </c>
      <c r="G329" s="2">
        <v>1</v>
      </c>
      <c r="H329">
        <v>0.05</v>
      </c>
      <c r="I329">
        <v>0.05</v>
      </c>
      <c r="J329">
        <v>1</v>
      </c>
      <c r="K329">
        <v>0</v>
      </c>
      <c r="L329">
        <v>0</v>
      </c>
      <c r="M329">
        <v>0</v>
      </c>
    </row>
    <row r="330" spans="1:13" x14ac:dyDescent="0.3">
      <c r="A330" t="s">
        <v>319</v>
      </c>
      <c r="B330" t="s">
        <v>319</v>
      </c>
      <c r="C330">
        <v>0</v>
      </c>
      <c r="D330">
        <v>0.44926001000000004</v>
      </c>
      <c r="E330">
        <v>316.36401000000001</v>
      </c>
      <c r="F330">
        <v>159.339</v>
      </c>
      <c r="G330" s="2">
        <v>3</v>
      </c>
      <c r="H330">
        <v>0.36470999999999998</v>
      </c>
      <c r="I330">
        <v>0.34814000000000001</v>
      </c>
      <c r="J330">
        <v>0</v>
      </c>
      <c r="K330">
        <v>0</v>
      </c>
      <c r="L330">
        <v>1</v>
      </c>
      <c r="M330">
        <v>0</v>
      </c>
    </row>
    <row r="331" spans="1:13" x14ac:dyDescent="0.3">
      <c r="A331" t="s">
        <v>320</v>
      </c>
      <c r="B331" t="s">
        <v>320</v>
      </c>
      <c r="C331">
        <v>0</v>
      </c>
      <c r="D331">
        <v>0.14036301000000001</v>
      </c>
      <c r="E331">
        <v>98.923896999999997</v>
      </c>
      <c r="F331">
        <v>77.778998999999999</v>
      </c>
      <c r="G331" s="2">
        <v>2</v>
      </c>
      <c r="H331">
        <v>0.17727999999999999</v>
      </c>
      <c r="I331">
        <v>0.21514</v>
      </c>
      <c r="J331">
        <v>0</v>
      </c>
      <c r="K331">
        <v>1</v>
      </c>
      <c r="L331">
        <v>0</v>
      </c>
      <c r="M331">
        <v>0</v>
      </c>
    </row>
    <row r="332" spans="1:13" x14ac:dyDescent="0.3">
      <c r="A332" t="s">
        <v>321</v>
      </c>
      <c r="B332" t="s">
        <v>321</v>
      </c>
      <c r="C332">
        <v>0</v>
      </c>
      <c r="D332">
        <v>0.40550299000000001</v>
      </c>
      <c r="E332">
        <v>160.589</v>
      </c>
      <c r="F332">
        <v>93.146895999999998</v>
      </c>
      <c r="G332" s="2">
        <v>1</v>
      </c>
      <c r="H332">
        <v>1.5179999999999999E-2</v>
      </c>
      <c r="I332">
        <v>1.3630000000000001E-2</v>
      </c>
      <c r="J332">
        <v>1</v>
      </c>
      <c r="K332">
        <v>0</v>
      </c>
      <c r="L332">
        <v>0</v>
      </c>
      <c r="M332">
        <v>0</v>
      </c>
    </row>
    <row r="333" spans="1:13" x14ac:dyDescent="0.3">
      <c r="A333" t="s">
        <v>322</v>
      </c>
      <c r="B333" t="s">
        <v>322</v>
      </c>
      <c r="C333">
        <v>0</v>
      </c>
      <c r="D333">
        <v>0.46696799</v>
      </c>
      <c r="E333">
        <v>196.38</v>
      </c>
      <c r="F333">
        <v>100.236</v>
      </c>
      <c r="G333" s="2">
        <v>1</v>
      </c>
      <c r="H333">
        <v>5.1999999999999998E-2</v>
      </c>
      <c r="I333">
        <v>0.01</v>
      </c>
      <c r="J333">
        <v>1</v>
      </c>
      <c r="K333">
        <v>0</v>
      </c>
      <c r="L333">
        <v>0</v>
      </c>
      <c r="M333">
        <v>0</v>
      </c>
    </row>
    <row r="334" spans="1:13" x14ac:dyDescent="0.3">
      <c r="A334" t="s">
        <v>323</v>
      </c>
      <c r="B334" t="s">
        <v>323</v>
      </c>
      <c r="C334">
        <v>0</v>
      </c>
      <c r="D334">
        <v>0.15564500000000001</v>
      </c>
      <c r="E334">
        <v>168.29300000000001</v>
      </c>
      <c r="F334">
        <v>100.97499999999999</v>
      </c>
      <c r="G334" s="2">
        <v>1</v>
      </c>
      <c r="H334">
        <v>0.01</v>
      </c>
      <c r="I334">
        <v>0.03</v>
      </c>
      <c r="J334">
        <v>1</v>
      </c>
      <c r="K334">
        <v>0</v>
      </c>
      <c r="L334">
        <v>0</v>
      </c>
      <c r="M334">
        <v>0</v>
      </c>
    </row>
    <row r="335" spans="1:13" x14ac:dyDescent="0.3">
      <c r="A335" t="s">
        <v>324</v>
      </c>
      <c r="B335" t="s">
        <v>324</v>
      </c>
      <c r="C335">
        <v>0</v>
      </c>
      <c r="D335">
        <v>0.25545798999999997</v>
      </c>
      <c r="E335">
        <v>110.876</v>
      </c>
      <c r="F335">
        <v>71.322699999999998</v>
      </c>
      <c r="G335" s="2">
        <v>1</v>
      </c>
      <c r="H335">
        <v>0.05</v>
      </c>
      <c r="I335">
        <v>0.05</v>
      </c>
      <c r="J335">
        <v>1</v>
      </c>
      <c r="K335">
        <v>0</v>
      </c>
      <c r="L335">
        <v>0</v>
      </c>
      <c r="M335">
        <v>0</v>
      </c>
    </row>
    <row r="336" spans="1:13" x14ac:dyDescent="0.3">
      <c r="A336" t="s">
        <v>325</v>
      </c>
      <c r="B336" t="s">
        <v>325</v>
      </c>
      <c r="C336">
        <v>0</v>
      </c>
      <c r="D336">
        <v>1.7476500000000002E-2</v>
      </c>
      <c r="E336">
        <v>33.027199000000003</v>
      </c>
      <c r="F336">
        <v>41.089297999999999</v>
      </c>
      <c r="G336" s="2">
        <v>1</v>
      </c>
      <c r="H336">
        <v>0.05</v>
      </c>
      <c r="I336">
        <v>0.05</v>
      </c>
      <c r="J336">
        <v>1</v>
      </c>
      <c r="K336">
        <v>0</v>
      </c>
      <c r="L336">
        <v>0</v>
      </c>
      <c r="M336">
        <v>0</v>
      </c>
    </row>
    <row r="337" spans="1:13" x14ac:dyDescent="0.3">
      <c r="A337" t="s">
        <v>326</v>
      </c>
      <c r="B337" t="s">
        <v>326</v>
      </c>
      <c r="C337">
        <v>0</v>
      </c>
      <c r="D337">
        <v>0.48104001000000002</v>
      </c>
      <c r="E337">
        <v>246.29499999999999</v>
      </c>
      <c r="F337">
        <v>148.59</v>
      </c>
      <c r="G337" s="2">
        <v>1</v>
      </c>
      <c r="H337">
        <v>7.4999999999999997E-2</v>
      </c>
      <c r="I337">
        <v>5.4280000000000002E-2</v>
      </c>
      <c r="J337">
        <v>1</v>
      </c>
      <c r="K337">
        <v>0</v>
      </c>
      <c r="L337">
        <v>0</v>
      </c>
      <c r="M337">
        <v>0</v>
      </c>
    </row>
    <row r="338" spans="1:13" x14ac:dyDescent="0.3">
      <c r="A338" t="s">
        <v>327</v>
      </c>
      <c r="B338" t="s">
        <v>327</v>
      </c>
      <c r="C338">
        <v>0</v>
      </c>
      <c r="D338">
        <v>0.28421798999999998</v>
      </c>
      <c r="E338">
        <v>151.797</v>
      </c>
      <c r="F338">
        <v>145.75998999999999</v>
      </c>
      <c r="G338" s="2">
        <v>1</v>
      </c>
      <c r="H338">
        <v>6.6670000000000007E-2</v>
      </c>
      <c r="I338">
        <v>5.5E-2</v>
      </c>
      <c r="J338">
        <v>1</v>
      </c>
      <c r="K338">
        <v>0</v>
      </c>
      <c r="L338">
        <v>0</v>
      </c>
      <c r="M338">
        <v>0</v>
      </c>
    </row>
    <row r="339" spans="1:13" x14ac:dyDescent="0.3">
      <c r="A339" t="s">
        <v>328</v>
      </c>
      <c r="B339" t="s">
        <v>328</v>
      </c>
      <c r="C339">
        <v>0</v>
      </c>
      <c r="D339">
        <v>0.122381</v>
      </c>
      <c r="E339">
        <v>136.14599999999999</v>
      </c>
      <c r="F339">
        <v>72.037598000000003</v>
      </c>
      <c r="G339" s="2">
        <v>1</v>
      </c>
      <c r="H339">
        <v>0.05</v>
      </c>
      <c r="I339">
        <v>0.05</v>
      </c>
      <c r="J339">
        <v>1</v>
      </c>
      <c r="K339">
        <v>0</v>
      </c>
      <c r="L339">
        <v>0</v>
      </c>
      <c r="M339">
        <v>0</v>
      </c>
    </row>
    <row r="340" spans="1:13" x14ac:dyDescent="0.3">
      <c r="A340" t="s">
        <v>329</v>
      </c>
      <c r="B340" t="s">
        <v>329</v>
      </c>
      <c r="C340">
        <v>0</v>
      </c>
      <c r="D340">
        <v>8.9957603999999997E-2</v>
      </c>
      <c r="E340">
        <v>86.246696</v>
      </c>
      <c r="F340">
        <v>212.65299999999999</v>
      </c>
      <c r="G340" s="2">
        <v>2</v>
      </c>
      <c r="H340">
        <v>7.4999999999999997E-2</v>
      </c>
      <c r="I340">
        <v>0.05</v>
      </c>
      <c r="J340">
        <v>0</v>
      </c>
      <c r="K340">
        <v>1</v>
      </c>
      <c r="L340">
        <v>0</v>
      </c>
      <c r="M340">
        <v>0</v>
      </c>
    </row>
    <row r="341" spans="1:13" x14ac:dyDescent="0.3">
      <c r="A341" t="s">
        <v>330</v>
      </c>
      <c r="B341" t="s">
        <v>330</v>
      </c>
      <c r="C341">
        <v>0</v>
      </c>
      <c r="D341">
        <v>3.0961899999999996E-4</v>
      </c>
      <c r="E341">
        <v>0.16745299999999999</v>
      </c>
      <c r="F341">
        <v>0.42428399999999999</v>
      </c>
      <c r="G341" s="2">
        <v>1</v>
      </c>
      <c r="H341">
        <v>0.05</v>
      </c>
      <c r="I341">
        <v>0.05</v>
      </c>
      <c r="J341">
        <v>1</v>
      </c>
      <c r="K341">
        <v>0</v>
      </c>
      <c r="L341">
        <v>0</v>
      </c>
      <c r="M341">
        <v>0</v>
      </c>
    </row>
    <row r="342" spans="1:13" x14ac:dyDescent="0.3">
      <c r="A342" t="s">
        <v>331</v>
      </c>
      <c r="B342" t="s">
        <v>331</v>
      </c>
      <c r="C342">
        <v>0</v>
      </c>
      <c r="D342">
        <v>6.8074402000000006E-2</v>
      </c>
      <c r="E342">
        <v>23.510598999999999</v>
      </c>
      <c r="F342">
        <v>24.528600999999998</v>
      </c>
      <c r="G342" s="2">
        <v>1</v>
      </c>
      <c r="H342">
        <v>0.05</v>
      </c>
      <c r="I342">
        <v>0.05</v>
      </c>
      <c r="J342">
        <v>1</v>
      </c>
      <c r="K342">
        <v>0</v>
      </c>
      <c r="L342">
        <v>0</v>
      </c>
      <c r="M342">
        <v>0</v>
      </c>
    </row>
    <row r="343" spans="1:13" x14ac:dyDescent="0.3">
      <c r="A343" t="s">
        <v>332</v>
      </c>
      <c r="B343" t="s">
        <v>332</v>
      </c>
      <c r="C343">
        <v>0</v>
      </c>
      <c r="D343">
        <v>6.1680301999999999E-2</v>
      </c>
      <c r="E343">
        <v>44.787201000000003</v>
      </c>
      <c r="F343">
        <v>24.628699999999998</v>
      </c>
      <c r="G343" s="2">
        <v>1</v>
      </c>
      <c r="H343">
        <v>0.05</v>
      </c>
      <c r="I343">
        <v>0.05</v>
      </c>
      <c r="J343">
        <v>1</v>
      </c>
      <c r="K343">
        <v>0</v>
      </c>
      <c r="L343">
        <v>0</v>
      </c>
      <c r="M343">
        <v>0</v>
      </c>
    </row>
    <row r="344" spans="1:13" x14ac:dyDescent="0.3">
      <c r="A344" t="s">
        <v>333</v>
      </c>
      <c r="B344" t="s">
        <v>333</v>
      </c>
      <c r="C344">
        <v>0</v>
      </c>
      <c r="D344">
        <v>1E-3</v>
      </c>
      <c r="E344">
        <v>1.1895</v>
      </c>
      <c r="F344">
        <v>8.2605400000000007</v>
      </c>
      <c r="G344" s="2">
        <v>1</v>
      </c>
      <c r="H344">
        <v>8.0000000000000002E-3</v>
      </c>
      <c r="I344">
        <v>5.3299999999999997E-3</v>
      </c>
      <c r="J344">
        <v>1</v>
      </c>
      <c r="K344">
        <v>0</v>
      </c>
      <c r="L344">
        <v>0</v>
      </c>
      <c r="M344">
        <v>0</v>
      </c>
    </row>
    <row r="345" spans="1:13" x14ac:dyDescent="0.3">
      <c r="A345" t="s">
        <v>334</v>
      </c>
      <c r="B345" t="s">
        <v>334</v>
      </c>
      <c r="C345">
        <v>0</v>
      </c>
      <c r="D345">
        <v>0.12880701</v>
      </c>
      <c r="E345">
        <v>248.34299999999999</v>
      </c>
      <c r="F345">
        <v>234.05099000000001</v>
      </c>
      <c r="G345" s="2">
        <v>1</v>
      </c>
      <c r="H345">
        <v>2.3329999999999997E-2</v>
      </c>
      <c r="I345">
        <v>4.6699999999999997E-3</v>
      </c>
      <c r="J345">
        <v>1</v>
      </c>
      <c r="K345">
        <v>0</v>
      </c>
      <c r="L345">
        <v>0</v>
      </c>
      <c r="M345">
        <v>0</v>
      </c>
    </row>
    <row r="346" spans="1:13" x14ac:dyDescent="0.3">
      <c r="A346" t="s">
        <v>335</v>
      </c>
      <c r="B346" t="s">
        <v>335</v>
      </c>
      <c r="C346">
        <v>0</v>
      </c>
      <c r="D346">
        <v>8.5978297999999998E-3</v>
      </c>
      <c r="E346">
        <v>25.570900000000002</v>
      </c>
      <c r="F346">
        <v>54.762599999999999</v>
      </c>
      <c r="G346" s="2">
        <v>2</v>
      </c>
      <c r="H346">
        <v>4.3249999999999997E-2</v>
      </c>
      <c r="I346">
        <v>9.2499999999999995E-3</v>
      </c>
      <c r="J346">
        <v>0</v>
      </c>
      <c r="K346">
        <v>1</v>
      </c>
      <c r="L346">
        <v>0</v>
      </c>
      <c r="M346">
        <v>0</v>
      </c>
    </row>
    <row r="347" spans="1:13" x14ac:dyDescent="0.3">
      <c r="A347" t="s">
        <v>336</v>
      </c>
      <c r="B347" t="s">
        <v>336</v>
      </c>
      <c r="C347">
        <v>0</v>
      </c>
      <c r="D347">
        <v>3.1049900000000002E-2</v>
      </c>
      <c r="E347">
        <v>30.852599999999999</v>
      </c>
      <c r="F347">
        <v>51.001099000000004</v>
      </c>
      <c r="G347" s="2">
        <v>1</v>
      </c>
      <c r="H347">
        <v>5.2330000000000002E-2</v>
      </c>
      <c r="I347">
        <v>8.6700000000000006E-3</v>
      </c>
      <c r="J347">
        <v>1</v>
      </c>
      <c r="K347">
        <v>0</v>
      </c>
      <c r="L347">
        <v>0</v>
      </c>
      <c r="M347">
        <v>0</v>
      </c>
    </row>
    <row r="348" spans="1:13" x14ac:dyDescent="0.3">
      <c r="A348" t="s">
        <v>337</v>
      </c>
      <c r="B348" t="s">
        <v>337</v>
      </c>
      <c r="C348">
        <v>0</v>
      </c>
      <c r="D348">
        <v>1.21309E-2</v>
      </c>
      <c r="E348">
        <v>7.6001500999999996</v>
      </c>
      <c r="F348">
        <v>5.9025401999999998</v>
      </c>
      <c r="G348" s="2">
        <v>1</v>
      </c>
      <c r="H348">
        <v>4.333E-2</v>
      </c>
      <c r="I348">
        <v>1.333E-2</v>
      </c>
      <c r="J348">
        <v>1</v>
      </c>
      <c r="K348">
        <v>0</v>
      </c>
      <c r="L348">
        <v>0</v>
      </c>
      <c r="M348">
        <v>0</v>
      </c>
    </row>
    <row r="349" spans="1:13" x14ac:dyDescent="0.3">
      <c r="A349" t="s">
        <v>338</v>
      </c>
      <c r="B349" t="s">
        <v>338</v>
      </c>
      <c r="C349">
        <v>0</v>
      </c>
      <c r="D349">
        <v>9.4954394999999994E-3</v>
      </c>
      <c r="E349">
        <v>28.531400999999999</v>
      </c>
      <c r="F349">
        <v>71.571899000000002</v>
      </c>
      <c r="G349" s="2">
        <v>1</v>
      </c>
      <c r="H349">
        <v>2.5999999999999999E-2</v>
      </c>
      <c r="I349">
        <v>1.7999999999999999E-2</v>
      </c>
      <c r="J349">
        <v>1</v>
      </c>
      <c r="K349">
        <v>0</v>
      </c>
      <c r="L349">
        <v>0</v>
      </c>
      <c r="M349">
        <v>0</v>
      </c>
    </row>
    <row r="350" spans="1:13" x14ac:dyDescent="0.3">
      <c r="A350" t="s">
        <v>339</v>
      </c>
      <c r="B350" t="s">
        <v>339</v>
      </c>
      <c r="C350">
        <v>0</v>
      </c>
      <c r="D350">
        <v>0.17970599000000001</v>
      </c>
      <c r="E350">
        <v>82.450203000000002</v>
      </c>
      <c r="F350">
        <v>174.036</v>
      </c>
      <c r="G350" s="2">
        <v>1</v>
      </c>
      <c r="H350">
        <v>0.03</v>
      </c>
      <c r="I350">
        <v>0.01</v>
      </c>
      <c r="J350">
        <v>1</v>
      </c>
      <c r="K350">
        <v>0</v>
      </c>
      <c r="L350">
        <v>0</v>
      </c>
      <c r="M350">
        <v>0</v>
      </c>
    </row>
    <row r="351" spans="1:13" x14ac:dyDescent="0.3">
      <c r="A351" t="s">
        <v>340</v>
      </c>
      <c r="B351" t="s">
        <v>340</v>
      </c>
      <c r="C351">
        <v>0</v>
      </c>
      <c r="D351">
        <v>0.42679001</v>
      </c>
      <c r="E351">
        <v>200.75800000000001</v>
      </c>
      <c r="F351">
        <v>78.201103000000003</v>
      </c>
      <c r="G351" s="2">
        <v>1</v>
      </c>
      <c r="H351">
        <v>0.02</v>
      </c>
      <c r="I351">
        <v>0.01</v>
      </c>
      <c r="J351">
        <v>1</v>
      </c>
      <c r="K351">
        <v>0</v>
      </c>
      <c r="L351">
        <v>0</v>
      </c>
      <c r="M351">
        <v>0</v>
      </c>
    </row>
    <row r="352" spans="1:13" x14ac:dyDescent="0.3">
      <c r="A352" t="s">
        <v>341</v>
      </c>
      <c r="B352" t="s">
        <v>341</v>
      </c>
      <c r="C352">
        <v>0</v>
      </c>
      <c r="D352">
        <v>0.14418700000000001</v>
      </c>
      <c r="E352">
        <v>189.61699999999999</v>
      </c>
      <c r="F352">
        <v>95.242797999999993</v>
      </c>
      <c r="G352" s="2">
        <v>1</v>
      </c>
      <c r="H352">
        <v>0.05</v>
      </c>
      <c r="I352">
        <v>0.05</v>
      </c>
      <c r="J352">
        <v>1</v>
      </c>
      <c r="K352">
        <v>0</v>
      </c>
      <c r="L352">
        <v>0</v>
      </c>
      <c r="M352">
        <v>0</v>
      </c>
    </row>
    <row r="353" spans="1:13" x14ac:dyDescent="0.3">
      <c r="A353" t="s">
        <v>342</v>
      </c>
      <c r="B353" t="s">
        <v>342</v>
      </c>
      <c r="C353">
        <v>0</v>
      </c>
      <c r="D353">
        <v>8.4971901000000002E-2</v>
      </c>
      <c r="E353">
        <v>21.828199000000001</v>
      </c>
      <c r="F353">
        <v>13.7369</v>
      </c>
      <c r="G353" s="2">
        <v>1</v>
      </c>
      <c r="H353">
        <v>0.05</v>
      </c>
      <c r="I353">
        <v>0.05</v>
      </c>
      <c r="J353">
        <v>1</v>
      </c>
      <c r="K353">
        <v>0</v>
      </c>
      <c r="L353">
        <v>0</v>
      </c>
      <c r="M353">
        <v>0</v>
      </c>
    </row>
    <row r="354" spans="1:13" x14ac:dyDescent="0.3">
      <c r="A354" t="s">
        <v>343</v>
      </c>
      <c r="B354" t="s">
        <v>343</v>
      </c>
      <c r="C354">
        <v>0</v>
      </c>
      <c r="D354">
        <v>0.13955498999999999</v>
      </c>
      <c r="E354">
        <v>74.709998999999996</v>
      </c>
      <c r="F354">
        <v>28.425899000000001</v>
      </c>
      <c r="G354" s="2">
        <v>2</v>
      </c>
      <c r="H354">
        <v>6.25E-2</v>
      </c>
      <c r="I354">
        <v>1.2500000000000001E-2</v>
      </c>
      <c r="J354">
        <v>0</v>
      </c>
      <c r="K354">
        <v>1</v>
      </c>
      <c r="L354">
        <v>0</v>
      </c>
      <c r="M354">
        <v>0</v>
      </c>
    </row>
    <row r="355" spans="1:13" x14ac:dyDescent="0.3">
      <c r="A355" t="s">
        <v>344</v>
      </c>
      <c r="B355" t="s">
        <v>344</v>
      </c>
      <c r="C355">
        <v>0</v>
      </c>
      <c r="D355">
        <v>1.30551E-3</v>
      </c>
      <c r="E355">
        <v>6.7726202000000004</v>
      </c>
      <c r="F355">
        <v>21.25</v>
      </c>
      <c r="G355" s="2">
        <v>1</v>
      </c>
      <c r="H355">
        <v>1.333E-2</v>
      </c>
      <c r="I355">
        <v>0.01</v>
      </c>
      <c r="J355">
        <v>1</v>
      </c>
      <c r="K355">
        <v>0</v>
      </c>
      <c r="L355">
        <v>0</v>
      </c>
      <c r="M355">
        <v>0</v>
      </c>
    </row>
    <row r="356" spans="1:13" x14ac:dyDescent="0.3">
      <c r="A356" t="s">
        <v>345</v>
      </c>
      <c r="B356" t="s">
        <v>345</v>
      </c>
      <c r="C356">
        <v>0</v>
      </c>
      <c r="D356">
        <v>1.27825E-2</v>
      </c>
      <c r="E356">
        <v>8.5563202</v>
      </c>
      <c r="F356">
        <v>7.1532501999999996</v>
      </c>
      <c r="G356" s="2">
        <v>1</v>
      </c>
      <c r="H356">
        <v>0.02</v>
      </c>
      <c r="I356">
        <v>0.01</v>
      </c>
      <c r="J356">
        <v>1</v>
      </c>
      <c r="K356">
        <v>0</v>
      </c>
      <c r="L356">
        <v>0</v>
      </c>
      <c r="M356">
        <v>0</v>
      </c>
    </row>
    <row r="357" spans="1:13" x14ac:dyDescent="0.3">
      <c r="A357" t="s">
        <v>346</v>
      </c>
      <c r="B357" t="s">
        <v>346</v>
      </c>
      <c r="C357">
        <v>0</v>
      </c>
      <c r="D357">
        <v>0.26187600999999999</v>
      </c>
      <c r="E357">
        <v>262.66199</v>
      </c>
      <c r="F357">
        <v>390.94900999999999</v>
      </c>
      <c r="G357" s="2">
        <v>1</v>
      </c>
      <c r="H357">
        <v>0.04</v>
      </c>
      <c r="I357">
        <v>2.5000000000000001E-2</v>
      </c>
      <c r="J357">
        <v>1</v>
      </c>
      <c r="K357">
        <v>0</v>
      </c>
      <c r="L357">
        <v>0</v>
      </c>
      <c r="M357">
        <v>0</v>
      </c>
    </row>
    <row r="358" spans="1:13" x14ac:dyDescent="0.3">
      <c r="A358" t="s">
        <v>347</v>
      </c>
      <c r="B358" t="s">
        <v>347</v>
      </c>
      <c r="C358">
        <v>0</v>
      </c>
      <c r="D358">
        <v>0.64512999999999998</v>
      </c>
      <c r="E358">
        <v>676.03399999999999</v>
      </c>
      <c r="F358">
        <v>313.21499999999997</v>
      </c>
      <c r="G358" s="2">
        <v>2</v>
      </c>
      <c r="H358">
        <v>2.571E-2</v>
      </c>
      <c r="I358">
        <v>8.5709999999999995E-2</v>
      </c>
      <c r="J358">
        <v>0</v>
      </c>
      <c r="K358">
        <v>1</v>
      </c>
      <c r="L358">
        <v>0</v>
      </c>
      <c r="M358">
        <v>0</v>
      </c>
    </row>
    <row r="359" spans="1:13" x14ac:dyDescent="0.3">
      <c r="A359" t="s">
        <v>348</v>
      </c>
      <c r="B359" t="s">
        <v>348</v>
      </c>
      <c r="C359">
        <v>0</v>
      </c>
      <c r="D359">
        <v>0.20151401000000002</v>
      </c>
      <c r="E359">
        <v>146.81899999999999</v>
      </c>
      <c r="F359">
        <v>80.961799999999997</v>
      </c>
      <c r="G359" s="2">
        <v>1</v>
      </c>
      <c r="H359">
        <v>0.06</v>
      </c>
      <c r="I359">
        <v>0.06</v>
      </c>
      <c r="J359">
        <v>1</v>
      </c>
      <c r="K359">
        <v>0</v>
      </c>
      <c r="L359">
        <v>0</v>
      </c>
      <c r="M359">
        <v>0</v>
      </c>
    </row>
    <row r="360" spans="1:13" x14ac:dyDescent="0.3">
      <c r="A360" t="s">
        <v>349</v>
      </c>
      <c r="B360" t="s">
        <v>349</v>
      </c>
      <c r="C360">
        <v>0</v>
      </c>
      <c r="D360">
        <v>0.19128899999999999</v>
      </c>
      <c r="E360">
        <v>103.61199999999999</v>
      </c>
      <c r="F360">
        <v>106.65900000000001</v>
      </c>
      <c r="G360" s="2">
        <v>2</v>
      </c>
      <c r="H360">
        <v>0.08</v>
      </c>
      <c r="I360">
        <v>0.112</v>
      </c>
      <c r="J360">
        <v>0</v>
      </c>
      <c r="K360">
        <v>1</v>
      </c>
      <c r="L360">
        <v>0</v>
      </c>
      <c r="M360">
        <v>0</v>
      </c>
    </row>
    <row r="361" spans="1:13" x14ac:dyDescent="0.3">
      <c r="A361" t="s">
        <v>350</v>
      </c>
      <c r="B361" t="s">
        <v>350</v>
      </c>
      <c r="C361">
        <v>0</v>
      </c>
      <c r="D361">
        <v>0.48975000000000002</v>
      </c>
      <c r="E361">
        <v>303.05300999999997</v>
      </c>
      <c r="F361">
        <v>156.22399999999999</v>
      </c>
      <c r="G361" s="2">
        <v>1</v>
      </c>
      <c r="H361">
        <v>0.04</v>
      </c>
      <c r="I361">
        <v>1.6E-2</v>
      </c>
      <c r="J361">
        <v>1</v>
      </c>
      <c r="K361">
        <v>0</v>
      </c>
      <c r="L361">
        <v>0</v>
      </c>
      <c r="M361">
        <v>0</v>
      </c>
    </row>
    <row r="362" spans="1:13" x14ac:dyDescent="0.3">
      <c r="A362" t="s">
        <v>351</v>
      </c>
      <c r="B362" t="s">
        <v>351</v>
      </c>
      <c r="C362">
        <v>0</v>
      </c>
      <c r="D362">
        <v>0.50449398999999995</v>
      </c>
      <c r="E362">
        <v>296.93700999999999</v>
      </c>
      <c r="F362">
        <v>152.43299999999999</v>
      </c>
      <c r="G362" s="2">
        <v>1</v>
      </c>
      <c r="H362">
        <v>7.0000000000000007E-2</v>
      </c>
      <c r="I362">
        <v>0.01</v>
      </c>
      <c r="J362">
        <v>1</v>
      </c>
      <c r="K362">
        <v>0</v>
      </c>
      <c r="L362">
        <v>0</v>
      </c>
      <c r="M362">
        <v>0</v>
      </c>
    </row>
    <row r="363" spans="1:13" x14ac:dyDescent="0.3">
      <c r="A363" t="s">
        <v>352</v>
      </c>
      <c r="B363" t="s">
        <v>352</v>
      </c>
      <c r="C363">
        <v>0</v>
      </c>
      <c r="D363">
        <v>0.65865301999999992</v>
      </c>
      <c r="E363">
        <v>337.14699999999999</v>
      </c>
      <c r="F363">
        <v>186.65799999999999</v>
      </c>
      <c r="G363" s="2">
        <v>2</v>
      </c>
      <c r="H363">
        <v>0.1</v>
      </c>
      <c r="I363">
        <v>3.7499999999999999E-2</v>
      </c>
      <c r="J363">
        <v>0</v>
      </c>
      <c r="K363">
        <v>1</v>
      </c>
      <c r="L363">
        <v>0</v>
      </c>
      <c r="M363">
        <v>0</v>
      </c>
    </row>
    <row r="364" spans="1:13" x14ac:dyDescent="0.3">
      <c r="A364" t="s">
        <v>353</v>
      </c>
      <c r="B364" t="s">
        <v>353</v>
      </c>
      <c r="C364">
        <v>0</v>
      </c>
      <c r="D364">
        <v>0.14408700999999999</v>
      </c>
      <c r="E364">
        <v>102.46899999999999</v>
      </c>
      <c r="F364">
        <v>142.10699</v>
      </c>
      <c r="G364" s="2">
        <v>2</v>
      </c>
      <c r="H364">
        <v>0.42599999999999999</v>
      </c>
      <c r="I364">
        <v>0.20399999999999999</v>
      </c>
      <c r="J364">
        <v>0</v>
      </c>
      <c r="K364">
        <v>1</v>
      </c>
      <c r="L364">
        <v>0</v>
      </c>
      <c r="M364">
        <v>0</v>
      </c>
    </row>
    <row r="365" spans="1:13" x14ac:dyDescent="0.3">
      <c r="A365" t="s">
        <v>354</v>
      </c>
      <c r="B365" t="s">
        <v>354</v>
      </c>
      <c r="C365">
        <v>0</v>
      </c>
      <c r="D365">
        <v>0.152918</v>
      </c>
      <c r="E365">
        <v>137.255</v>
      </c>
      <c r="F365">
        <v>184.79300000000001</v>
      </c>
      <c r="G365" s="2">
        <v>1</v>
      </c>
      <c r="H365">
        <v>0.05</v>
      </c>
      <c r="I365">
        <v>0.05</v>
      </c>
      <c r="J365">
        <v>1</v>
      </c>
      <c r="K365">
        <v>0</v>
      </c>
      <c r="L365">
        <v>0</v>
      </c>
      <c r="M365">
        <v>0</v>
      </c>
    </row>
    <row r="366" spans="1:13" x14ac:dyDescent="0.3">
      <c r="A366" t="s">
        <v>355</v>
      </c>
      <c r="B366" t="s">
        <v>355</v>
      </c>
      <c r="C366">
        <v>0</v>
      </c>
      <c r="D366">
        <v>0.31154300000000001</v>
      </c>
      <c r="E366">
        <v>189.51401000000001</v>
      </c>
      <c r="F366">
        <v>153.53101000000001</v>
      </c>
      <c r="G366" s="2">
        <v>1</v>
      </c>
      <c r="H366">
        <v>0.05</v>
      </c>
      <c r="I366">
        <v>0.05</v>
      </c>
      <c r="J366">
        <v>1</v>
      </c>
      <c r="K366">
        <v>0</v>
      </c>
      <c r="L366">
        <v>0</v>
      </c>
      <c r="M366">
        <v>0</v>
      </c>
    </row>
    <row r="367" spans="1:13" x14ac:dyDescent="0.3">
      <c r="A367" t="s">
        <v>356</v>
      </c>
      <c r="B367" t="s">
        <v>356</v>
      </c>
      <c r="C367">
        <v>0</v>
      </c>
      <c r="D367">
        <v>1.9248301000000002E-2</v>
      </c>
      <c r="E367">
        <v>153.80000000000001</v>
      </c>
      <c r="F367">
        <v>131.08299</v>
      </c>
      <c r="G367" s="2">
        <v>1</v>
      </c>
      <c r="H367">
        <v>7.4999999999999997E-2</v>
      </c>
      <c r="I367">
        <v>0.05</v>
      </c>
      <c r="J367">
        <v>1</v>
      </c>
      <c r="K367">
        <v>0</v>
      </c>
      <c r="L367">
        <v>0</v>
      </c>
      <c r="M367">
        <v>0</v>
      </c>
    </row>
    <row r="368" spans="1:13" x14ac:dyDescent="0.3">
      <c r="A368" t="s">
        <v>357</v>
      </c>
      <c r="B368" t="s">
        <v>357</v>
      </c>
      <c r="C368">
        <v>0</v>
      </c>
      <c r="D368">
        <v>0.17482201</v>
      </c>
      <c r="E368">
        <v>217.38399999999999</v>
      </c>
      <c r="F368">
        <v>222.17798999999999</v>
      </c>
      <c r="G368" s="2">
        <v>1</v>
      </c>
      <c r="H368">
        <v>0.01</v>
      </c>
      <c r="I368">
        <v>0.01</v>
      </c>
      <c r="J368">
        <v>1</v>
      </c>
      <c r="K368">
        <v>0</v>
      </c>
      <c r="L368">
        <v>0</v>
      </c>
      <c r="M368">
        <v>0</v>
      </c>
    </row>
    <row r="369" spans="1:13" x14ac:dyDescent="0.3">
      <c r="A369" t="s">
        <v>358</v>
      </c>
      <c r="B369" t="s">
        <v>358</v>
      </c>
      <c r="C369">
        <v>0</v>
      </c>
      <c r="D369">
        <v>0.32347298999999996</v>
      </c>
      <c r="E369">
        <v>329.39499000000001</v>
      </c>
      <c r="F369">
        <v>284.74898999999999</v>
      </c>
      <c r="G369" s="2">
        <v>1</v>
      </c>
      <c r="H369">
        <v>3.2500000000000001E-2</v>
      </c>
      <c r="I369">
        <v>0.01</v>
      </c>
      <c r="J369">
        <v>1</v>
      </c>
      <c r="K369">
        <v>0</v>
      </c>
      <c r="L369">
        <v>0</v>
      </c>
      <c r="M369">
        <v>0</v>
      </c>
    </row>
    <row r="370" spans="1:13" x14ac:dyDescent="0.3">
      <c r="A370" t="s">
        <v>359</v>
      </c>
      <c r="B370" t="s">
        <v>359</v>
      </c>
      <c r="C370">
        <v>0</v>
      </c>
      <c r="D370">
        <v>0.43091299</v>
      </c>
      <c r="E370">
        <v>282.41199</v>
      </c>
      <c r="F370">
        <v>271.02899000000002</v>
      </c>
      <c r="G370" s="2">
        <v>1</v>
      </c>
      <c r="H370">
        <v>1.2500000000000001E-2</v>
      </c>
      <c r="I370">
        <v>1.2500000000000001E-2</v>
      </c>
      <c r="J370">
        <v>1</v>
      </c>
      <c r="K370">
        <v>0</v>
      </c>
      <c r="L370">
        <v>0</v>
      </c>
      <c r="M370">
        <v>0</v>
      </c>
    </row>
    <row r="371" spans="1:13" x14ac:dyDescent="0.3">
      <c r="A371" t="s">
        <v>360</v>
      </c>
      <c r="B371" t="s">
        <v>360</v>
      </c>
      <c r="C371">
        <v>0</v>
      </c>
      <c r="D371">
        <v>0.190548</v>
      </c>
      <c r="E371">
        <v>99.525597000000005</v>
      </c>
      <c r="F371">
        <v>70.735397000000006</v>
      </c>
      <c r="G371" s="2">
        <v>1</v>
      </c>
      <c r="H371">
        <v>0.01</v>
      </c>
      <c r="I371">
        <v>0.01</v>
      </c>
      <c r="J371">
        <v>1</v>
      </c>
      <c r="K371">
        <v>0</v>
      </c>
      <c r="L371">
        <v>0</v>
      </c>
      <c r="M371">
        <v>0</v>
      </c>
    </row>
    <row r="372" spans="1:13" x14ac:dyDescent="0.3">
      <c r="A372" t="s">
        <v>361</v>
      </c>
      <c r="B372" t="s">
        <v>361</v>
      </c>
      <c r="C372">
        <v>0</v>
      </c>
      <c r="D372">
        <v>9.5505798000000003E-2</v>
      </c>
      <c r="E372">
        <v>55.248001000000002</v>
      </c>
      <c r="F372">
        <v>27.695900000000002</v>
      </c>
      <c r="G372" s="2">
        <v>1</v>
      </c>
      <c r="H372">
        <v>1.4999999999999999E-2</v>
      </c>
      <c r="I372">
        <v>0.01</v>
      </c>
      <c r="J372">
        <v>1</v>
      </c>
      <c r="K372">
        <v>0</v>
      </c>
      <c r="L372">
        <v>0</v>
      </c>
      <c r="M372">
        <v>0</v>
      </c>
    </row>
    <row r="373" spans="1:13" x14ac:dyDescent="0.3">
      <c r="A373" t="s">
        <v>362</v>
      </c>
      <c r="B373" t="s">
        <v>362</v>
      </c>
      <c r="C373">
        <v>0</v>
      </c>
      <c r="D373">
        <v>0.19173599</v>
      </c>
      <c r="E373">
        <v>105.447</v>
      </c>
      <c r="F373">
        <v>72.460898999999998</v>
      </c>
      <c r="G373" s="2">
        <v>1</v>
      </c>
      <c r="H373">
        <v>0.01</v>
      </c>
      <c r="I373">
        <v>0.01</v>
      </c>
      <c r="J373">
        <v>1</v>
      </c>
      <c r="K373">
        <v>0</v>
      </c>
      <c r="L373">
        <v>0</v>
      </c>
      <c r="M373">
        <v>0</v>
      </c>
    </row>
    <row r="374" spans="1:13" x14ac:dyDescent="0.3">
      <c r="A374" t="s">
        <v>363</v>
      </c>
      <c r="B374" t="s">
        <v>363</v>
      </c>
      <c r="C374">
        <v>0</v>
      </c>
      <c r="D374">
        <v>0.29220098999999999</v>
      </c>
      <c r="E374">
        <v>318.99301000000003</v>
      </c>
      <c r="F374">
        <v>343.62299000000002</v>
      </c>
      <c r="G374" s="2">
        <v>1</v>
      </c>
      <c r="H374">
        <v>3.5000000000000003E-2</v>
      </c>
      <c r="I374">
        <v>0.01</v>
      </c>
      <c r="J374">
        <v>1</v>
      </c>
      <c r="K374">
        <v>0</v>
      </c>
      <c r="L374">
        <v>0</v>
      </c>
      <c r="M374">
        <v>0</v>
      </c>
    </row>
    <row r="375" spans="1:13" x14ac:dyDescent="0.3">
      <c r="A375" t="s">
        <v>364</v>
      </c>
      <c r="B375" t="s">
        <v>364</v>
      </c>
      <c r="C375">
        <v>0</v>
      </c>
      <c r="D375">
        <v>1.0564100000000001</v>
      </c>
      <c r="E375">
        <v>1069.6600000000001</v>
      </c>
      <c r="F375">
        <v>911.67498999999998</v>
      </c>
      <c r="G375" s="2">
        <v>1</v>
      </c>
      <c r="H375">
        <v>2.2499999999999999E-2</v>
      </c>
      <c r="I375">
        <v>0.01</v>
      </c>
      <c r="J375">
        <v>1</v>
      </c>
      <c r="K375">
        <v>0</v>
      </c>
      <c r="L375">
        <v>0</v>
      </c>
      <c r="M375">
        <v>0</v>
      </c>
    </row>
    <row r="376" spans="1:13" x14ac:dyDescent="0.3">
      <c r="A376" t="s">
        <v>365</v>
      </c>
      <c r="B376" t="s">
        <v>365</v>
      </c>
      <c r="C376">
        <v>0</v>
      </c>
      <c r="D376">
        <v>1.1512899999999999</v>
      </c>
      <c r="E376">
        <v>1123.8199</v>
      </c>
      <c r="F376">
        <v>1160.6500000000001</v>
      </c>
      <c r="G376" s="2">
        <v>2</v>
      </c>
      <c r="H376">
        <v>0.17749999999999999</v>
      </c>
      <c r="I376">
        <v>0.01</v>
      </c>
      <c r="J376">
        <v>0</v>
      </c>
      <c r="K376">
        <v>1</v>
      </c>
      <c r="L376">
        <v>0</v>
      </c>
      <c r="M376">
        <v>0</v>
      </c>
    </row>
    <row r="377" spans="1:13" x14ac:dyDescent="0.3">
      <c r="A377" t="s">
        <v>366</v>
      </c>
      <c r="B377" t="s">
        <v>366</v>
      </c>
      <c r="C377">
        <v>0</v>
      </c>
      <c r="D377">
        <v>0.30590499999999998</v>
      </c>
      <c r="E377">
        <v>89.233397999999994</v>
      </c>
      <c r="F377">
        <v>69.796700000000001</v>
      </c>
      <c r="G377" s="2">
        <v>1</v>
      </c>
      <c r="H377">
        <v>1.4999999999999999E-2</v>
      </c>
      <c r="I377">
        <v>0.01</v>
      </c>
      <c r="J377">
        <v>1</v>
      </c>
      <c r="K377">
        <v>0</v>
      </c>
      <c r="L377">
        <v>0</v>
      </c>
      <c r="M377">
        <v>0</v>
      </c>
    </row>
    <row r="378" spans="1:13" x14ac:dyDescent="0.3">
      <c r="A378" t="s">
        <v>367</v>
      </c>
      <c r="B378" t="s">
        <v>367</v>
      </c>
      <c r="C378">
        <v>0</v>
      </c>
      <c r="D378">
        <v>1.7929500999999997E-2</v>
      </c>
      <c r="E378">
        <v>35.426997999999998</v>
      </c>
      <c r="F378">
        <v>58.131802</v>
      </c>
      <c r="G378" s="2">
        <v>1</v>
      </c>
      <c r="H378">
        <v>0.05</v>
      </c>
      <c r="I378">
        <v>0.05</v>
      </c>
      <c r="J378">
        <v>1</v>
      </c>
      <c r="K378">
        <v>0</v>
      </c>
      <c r="L378">
        <v>0</v>
      </c>
      <c r="M378">
        <v>0</v>
      </c>
    </row>
    <row r="379" spans="1:13" x14ac:dyDescent="0.3">
      <c r="A379" t="s">
        <v>368</v>
      </c>
      <c r="B379" t="s">
        <v>368</v>
      </c>
      <c r="C379">
        <v>0</v>
      </c>
      <c r="D379">
        <v>0.110084</v>
      </c>
      <c r="E379">
        <v>86.348297000000002</v>
      </c>
      <c r="F379">
        <v>44.534100000000002</v>
      </c>
      <c r="G379" s="2">
        <v>1</v>
      </c>
      <c r="H379">
        <v>0.01</v>
      </c>
      <c r="I379">
        <v>0.01</v>
      </c>
      <c r="J379">
        <v>1</v>
      </c>
      <c r="K379">
        <v>0</v>
      </c>
      <c r="L379">
        <v>0</v>
      </c>
      <c r="M379">
        <v>0</v>
      </c>
    </row>
    <row r="380" spans="1:13" x14ac:dyDescent="0.3">
      <c r="A380" t="s">
        <v>369</v>
      </c>
      <c r="B380" t="s">
        <v>369</v>
      </c>
      <c r="C380">
        <v>0</v>
      </c>
      <c r="D380">
        <v>4.5196999000000002E-2</v>
      </c>
      <c r="E380">
        <v>21.639299000000001</v>
      </c>
      <c r="F380">
        <v>50.492198999999999</v>
      </c>
      <c r="G380" s="2">
        <v>1</v>
      </c>
      <c r="H380">
        <v>0.01</v>
      </c>
      <c r="I380">
        <v>1.7500000000000002E-2</v>
      </c>
      <c r="J380">
        <v>1</v>
      </c>
      <c r="K380">
        <v>0</v>
      </c>
      <c r="L380">
        <v>0</v>
      </c>
      <c r="M38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welfare_selected_subset</vt:lpstr>
      <vt:lpstr>welfare_selection</vt:lpstr>
      <vt:lpstr>welfare</vt:lpstr>
      <vt:lpstr>welfare_names</vt:lpstr>
      <vt:lpstr>welfare_data</vt:lpstr>
      <vt:lpstr>site_data_desc</vt:lpstr>
    </vt:vector>
  </TitlesOfParts>
  <Company>Aarhus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Marianne Zandersen</dc:creator>
  <cp:lastModifiedBy>Admin</cp:lastModifiedBy>
  <dcterms:created xsi:type="dcterms:W3CDTF">2019-05-07T08:38:50Z</dcterms:created>
  <dcterms:modified xsi:type="dcterms:W3CDTF">2023-05-04T15:17:07Z</dcterms:modified>
</cp:coreProperties>
</file>